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Chu\2021年10月工作\"/>
    </mc:Choice>
  </mc:AlternateContent>
  <xr:revisionPtr revIDLastSave="0" documentId="13_ncr:1_{2B7A28CF-C35B-4765-ABAE-30C2E6326B06}" xr6:coauthVersionLast="47" xr6:coauthVersionMax="47" xr10:uidLastSave="{00000000-0000-0000-0000-000000000000}"/>
  <bookViews>
    <workbookView xWindow="-110" yWindow="-110" windowWidth="19420" windowHeight="10420" firstSheet="13" activeTab="13" xr2:uid="{00000000-000D-0000-FFFF-FFFF00000000}"/>
  </bookViews>
  <sheets>
    <sheet name="需求汇总 (4)" sheetId="15" state="hidden" r:id="rId1"/>
    <sheet name="需求汇总 (3)" sheetId="14" state="hidden" r:id="rId2"/>
    <sheet name="Sheet1" sheetId="26" state="hidden" r:id="rId3"/>
    <sheet name="总体情况 (3)" sheetId="25" state="hidden" r:id="rId4"/>
    <sheet name="总体情况 (2)" sheetId="24" state="hidden" r:id="rId5"/>
    <sheet name="需求汇总 (9.16)" sheetId="20" state="hidden" r:id="rId6"/>
    <sheet name="需求汇总 (8.13)" sheetId="16" state="hidden" r:id="rId7"/>
    <sheet name="需求汇总 (2)" sheetId="12" state="hidden" r:id="rId8"/>
    <sheet name="需求汇总(原)" sheetId="4" state="hidden" r:id="rId9"/>
    <sheet name="待入职人员 (9.3）" sheetId="19" state="hidden" r:id="rId10"/>
    <sheet name="待入职人员 (8.13)" sheetId="17" state="hidden" r:id="rId11"/>
    <sheet name="待入职人员" sheetId="9" state="hidden" r:id="rId12"/>
    <sheet name="已发布岗位" sheetId="8" state="hidden" r:id="rId13"/>
    <sheet name="2021年度人员需求" sheetId="28" r:id="rId14"/>
    <sheet name="综合服务中心" sheetId="7" state="hidden" r:id="rId15"/>
  </sheets>
  <externalReferences>
    <externalReference r:id="rId16"/>
  </externalReferences>
  <definedNames>
    <definedName name="_xlnm._FilterDatabase" localSheetId="11" hidden="1">待入职人员!$A$2:$E$14</definedName>
    <definedName name="_xlnm._FilterDatabase" localSheetId="10" hidden="1">'待入职人员 (8.13)'!$A$2:$E$12</definedName>
    <definedName name="_xlnm._FilterDatabase" localSheetId="9" hidden="1">'待入职人员 (9.3）'!$A$2:$E$7</definedName>
    <definedName name="_xlnm._FilterDatabase" localSheetId="7" hidden="1">'需求汇总 (2)'!$A$2:$K$34</definedName>
    <definedName name="_xlnm._FilterDatabase" localSheetId="1" hidden="1">'需求汇总 (3)'!$A$2:$K$34</definedName>
    <definedName name="_xlnm._FilterDatabase" localSheetId="0" hidden="1">'需求汇总 (4)'!$A$2:$K$34</definedName>
    <definedName name="_xlnm._FilterDatabase" localSheetId="6" hidden="1">'需求汇总 (8.13)'!$A$2:$K$36</definedName>
    <definedName name="_xlnm._FilterDatabase" localSheetId="5" hidden="1">'需求汇总 (9.16)'!$A$2:$K$36</definedName>
    <definedName name="_xlnm._FilterDatabase" localSheetId="8" hidden="1">'需求汇总(原)'!$A$1:$K$32</definedName>
    <definedName name="_xlnm.Print_Titles" localSheetId="0">'需求汇总 (4)'!$1:$2</definedName>
    <definedName name="_xlnm.Print_Titles" localSheetId="6">'需求汇总 (8.13)'!$1:$2</definedName>
    <definedName name="_xlnm.Print_Titles" localSheetId="5">'需求汇总 (9.16)'!$1:$2</definedName>
    <definedName name="_xlnm.Print_Titles" localSheetId="12">已发布岗位!$1:$2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25" l="1"/>
  <c r="J7" i="25" s="1"/>
  <c r="R9" i="25" s="1"/>
  <c r="O21" i="25"/>
  <c r="R8" i="25"/>
  <c r="I10" i="25"/>
  <c r="F3" i="25"/>
  <c r="H3" i="25"/>
  <c r="F4" i="25"/>
  <c r="H4" i="25"/>
  <c r="D5" i="25"/>
  <c r="D10" i="25" s="1"/>
  <c r="F6" i="25"/>
  <c r="H6" i="25" s="1"/>
  <c r="H7" i="25"/>
  <c r="F8" i="25"/>
  <c r="H8" i="25"/>
  <c r="F9" i="25"/>
  <c r="H9" i="25" s="1"/>
  <c r="G10" i="25"/>
  <c r="E10" i="25"/>
  <c r="C10" i="25"/>
  <c r="J8" i="25"/>
  <c r="J6" i="25"/>
  <c r="F7" i="24"/>
  <c r="J7" i="24"/>
  <c r="M9" i="24" s="1"/>
  <c r="M8" i="24"/>
  <c r="F6" i="24"/>
  <c r="J6" i="24"/>
  <c r="F8" i="24"/>
  <c r="J8" i="24" s="1"/>
  <c r="D5" i="24"/>
  <c r="F5" i="24" s="1"/>
  <c r="F3" i="24"/>
  <c r="F4" i="24"/>
  <c r="H4" i="24" s="1"/>
  <c r="F9" i="24"/>
  <c r="H9" i="24" s="1"/>
  <c r="E10" i="24"/>
  <c r="H3" i="24"/>
  <c r="I10" i="24"/>
  <c r="H6" i="24"/>
  <c r="H7" i="24"/>
  <c r="G10" i="24"/>
  <c r="C10" i="24"/>
  <c r="I39" i="20"/>
  <c r="H22" i="20"/>
  <c r="H20" i="20"/>
  <c r="H27" i="20"/>
  <c r="H16" i="20"/>
  <c r="G36" i="20"/>
  <c r="I40" i="20" s="1"/>
  <c r="F36" i="20"/>
  <c r="E36" i="20"/>
  <c r="I38" i="20" s="1"/>
  <c r="D36" i="20"/>
  <c r="H33" i="20"/>
  <c r="H32" i="20"/>
  <c r="H31" i="20"/>
  <c r="H30" i="20"/>
  <c r="H29" i="20"/>
  <c r="H28" i="20"/>
  <c r="H26" i="20"/>
  <c r="H25" i="20"/>
  <c r="H23" i="20"/>
  <c r="H21" i="20"/>
  <c r="H13" i="20"/>
  <c r="H12" i="20"/>
  <c r="H11" i="20"/>
  <c r="H10" i="20"/>
  <c r="H9" i="20"/>
  <c r="H36" i="20" s="1"/>
  <c r="E36" i="16"/>
  <c r="I38" i="16"/>
  <c r="I41" i="16" s="1"/>
  <c r="F14" i="8"/>
  <c r="E14" i="8"/>
  <c r="D14" i="8"/>
  <c r="D36" i="4"/>
  <c r="D35" i="4"/>
  <c r="G32" i="4"/>
  <c r="D37" i="4" s="1"/>
  <c r="D38" i="4" s="1"/>
  <c r="F32" i="4"/>
  <c r="E32" i="4"/>
  <c r="D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32" i="4" s="1"/>
  <c r="D38" i="12"/>
  <c r="D37" i="12"/>
  <c r="D40" i="12" s="1"/>
  <c r="G34" i="12"/>
  <c r="D39" i="12"/>
  <c r="F34" i="12"/>
  <c r="E34" i="12"/>
  <c r="D34" i="12"/>
  <c r="H31" i="12"/>
  <c r="H30" i="12"/>
  <c r="H29" i="12"/>
  <c r="H28" i="12"/>
  <c r="H27" i="12"/>
  <c r="H26" i="12"/>
  <c r="H25" i="12"/>
  <c r="H24" i="12"/>
  <c r="H23" i="12"/>
  <c r="H22" i="12"/>
  <c r="H21" i="12"/>
  <c r="H20" i="12"/>
  <c r="H19" i="12"/>
  <c r="H18" i="12"/>
  <c r="H17" i="12"/>
  <c r="H16" i="12"/>
  <c r="H14" i="12"/>
  <c r="H13" i="12"/>
  <c r="H12" i="12"/>
  <c r="H11" i="12"/>
  <c r="H10" i="12"/>
  <c r="H9" i="12"/>
  <c r="H8" i="12"/>
  <c r="H7" i="12"/>
  <c r="H6" i="12"/>
  <c r="H5" i="12"/>
  <c r="H4" i="12"/>
  <c r="H34" i="12" s="1"/>
  <c r="H3" i="12"/>
  <c r="I40" i="16"/>
  <c r="I39" i="16"/>
  <c r="G36" i="16"/>
  <c r="F36" i="16"/>
  <c r="D36" i="16"/>
  <c r="H33" i="16"/>
  <c r="H32" i="16"/>
  <c r="H31" i="16"/>
  <c r="H30" i="16"/>
  <c r="H29" i="16"/>
  <c r="H28" i="16"/>
  <c r="H27" i="16"/>
  <c r="H26" i="16"/>
  <c r="H25" i="16"/>
  <c r="H24" i="16"/>
  <c r="H23" i="16"/>
  <c r="H22" i="16"/>
  <c r="H21" i="16"/>
  <c r="H20" i="16"/>
  <c r="H19" i="16"/>
  <c r="H18" i="16"/>
  <c r="H16" i="16"/>
  <c r="H15" i="16"/>
  <c r="H14" i="16"/>
  <c r="H13" i="16"/>
  <c r="H12" i="16"/>
  <c r="H11" i="16"/>
  <c r="H10" i="16"/>
  <c r="H9" i="16"/>
  <c r="H7" i="16"/>
  <c r="H6" i="16"/>
  <c r="H5" i="16"/>
  <c r="H36" i="16" s="1"/>
  <c r="D38" i="14"/>
  <c r="G34" i="14"/>
  <c r="D39" i="14"/>
  <c r="F34" i="14"/>
  <c r="E34" i="14"/>
  <c r="D37" i="14" s="1"/>
  <c r="D40" i="14" s="1"/>
  <c r="D34" i="14"/>
  <c r="H31" i="14"/>
  <c r="H30" i="14"/>
  <c r="H29" i="14"/>
  <c r="H28" i="14"/>
  <c r="H27" i="14"/>
  <c r="H26" i="14"/>
  <c r="H25" i="14"/>
  <c r="H24" i="14"/>
  <c r="H23" i="14"/>
  <c r="H22" i="14"/>
  <c r="H21" i="14"/>
  <c r="H20" i="14"/>
  <c r="H19" i="14"/>
  <c r="H18" i="14"/>
  <c r="H17" i="14"/>
  <c r="H16" i="14"/>
  <c r="H14" i="14"/>
  <c r="H13" i="14"/>
  <c r="H12" i="14"/>
  <c r="H11" i="14"/>
  <c r="H10" i="14"/>
  <c r="H9" i="14"/>
  <c r="H8" i="14"/>
  <c r="H7" i="14"/>
  <c r="H6" i="14"/>
  <c r="H34" i="14" s="1"/>
  <c r="H5" i="14"/>
  <c r="H4" i="14"/>
  <c r="H3" i="14"/>
  <c r="G34" i="15"/>
  <c r="F34" i="15"/>
  <c r="E34" i="15"/>
  <c r="D34" i="15"/>
  <c r="H31" i="15"/>
  <c r="H30" i="15"/>
  <c r="H29" i="15"/>
  <c r="H28" i="15"/>
  <c r="H27" i="15"/>
  <c r="H26" i="15"/>
  <c r="H25" i="15"/>
  <c r="H24" i="15"/>
  <c r="H23" i="15"/>
  <c r="H22" i="15"/>
  <c r="H21" i="15"/>
  <c r="H20" i="15"/>
  <c r="H19" i="15"/>
  <c r="H18" i="15"/>
  <c r="H17" i="15"/>
  <c r="H16" i="15"/>
  <c r="H14" i="15"/>
  <c r="H13" i="15"/>
  <c r="H12" i="15"/>
  <c r="H11" i="15"/>
  <c r="H10" i="15"/>
  <c r="H9" i="15"/>
  <c r="H8" i="15"/>
  <c r="H7" i="15"/>
  <c r="H6" i="15"/>
  <c r="H5" i="15"/>
  <c r="H4" i="15"/>
  <c r="H3" i="15"/>
  <c r="H34" i="15"/>
  <c r="J5" i="24" l="1"/>
  <c r="F10" i="24"/>
  <c r="H5" i="24"/>
  <c r="D10" i="24"/>
  <c r="I41" i="20"/>
  <c r="H8" i="24"/>
  <c r="F5" i="25"/>
  <c r="H5" i="25" s="1"/>
  <c r="H10" i="25" s="1"/>
  <c r="H10" i="24" l="1"/>
  <c r="F10" i="25"/>
  <c r="J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40428</author>
  </authors>
  <commentList>
    <comment ref="G6" authorId="0" shapeId="0" xr:uid="{00000000-0006-0000-0000-000001000000}">
      <text>
        <r>
          <rPr>
            <b/>
            <sz val="9"/>
            <rFont val="宋体"/>
            <family val="3"/>
            <charset val="134"/>
          </rPr>
          <t>40428:</t>
        </r>
        <r>
          <rPr>
            <sz val="9"/>
            <rFont val="宋体"/>
            <family val="3"/>
            <charset val="134"/>
          </rPr>
          <t xml:space="preserve">
张玄德</t>
        </r>
      </text>
    </comment>
    <comment ref="G7" authorId="0" shapeId="0" xr:uid="{00000000-0006-0000-0000-000002000000}">
      <text>
        <r>
          <rPr>
            <b/>
            <sz val="9"/>
            <rFont val="宋体"/>
            <family val="3"/>
            <charset val="134"/>
          </rPr>
          <t>40428:</t>
        </r>
        <r>
          <rPr>
            <sz val="9"/>
            <rFont val="宋体"/>
            <family val="3"/>
            <charset val="134"/>
          </rPr>
          <t xml:space="preserve">
刘灿铭</t>
        </r>
      </text>
    </comment>
    <comment ref="G14" authorId="0" shapeId="0" xr:uid="{00000000-0006-0000-0000-000003000000}">
      <text>
        <r>
          <rPr>
            <b/>
            <sz val="9"/>
            <rFont val="宋体"/>
            <family val="3"/>
            <charset val="134"/>
          </rPr>
          <t>40428:</t>
        </r>
        <r>
          <rPr>
            <sz val="9"/>
            <rFont val="宋体"/>
            <family val="3"/>
            <charset val="134"/>
          </rPr>
          <t xml:space="preserve">
包崇雷</t>
        </r>
      </text>
    </comment>
    <comment ref="G18" authorId="0" shapeId="0" xr:uid="{00000000-0006-0000-0000-000004000000}">
      <text>
        <r>
          <rPr>
            <b/>
            <sz val="9"/>
            <rFont val="宋体"/>
            <family val="3"/>
            <charset val="134"/>
          </rPr>
          <t>40428:</t>
        </r>
        <r>
          <rPr>
            <sz val="9"/>
            <rFont val="宋体"/>
            <family val="3"/>
            <charset val="134"/>
          </rPr>
          <t xml:space="preserve">
王会琪</t>
        </r>
      </text>
    </comment>
    <comment ref="G19" authorId="0" shapeId="0" xr:uid="{00000000-0006-0000-0000-000005000000}">
      <text>
        <r>
          <rPr>
            <b/>
            <sz val="9"/>
            <rFont val="宋体"/>
            <family val="3"/>
            <charset val="134"/>
          </rPr>
          <t>40428:</t>
        </r>
        <r>
          <rPr>
            <sz val="9"/>
            <rFont val="宋体"/>
            <family val="3"/>
            <charset val="134"/>
          </rPr>
          <t xml:space="preserve">
崔向阳、张琛</t>
        </r>
      </text>
    </comment>
    <comment ref="G20" authorId="0" shapeId="0" xr:uid="{00000000-0006-0000-0000-000006000000}">
      <text>
        <r>
          <rPr>
            <b/>
            <sz val="9"/>
            <rFont val="宋体"/>
            <family val="3"/>
            <charset val="134"/>
          </rPr>
          <t>40428:</t>
        </r>
        <r>
          <rPr>
            <sz val="9"/>
            <rFont val="宋体"/>
            <family val="3"/>
            <charset val="134"/>
          </rPr>
          <t xml:space="preserve">
钱家亮、王胜云、刘畅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40428</author>
  </authors>
  <commentList>
    <comment ref="G6" authorId="0" shapeId="0" xr:uid="{00000000-0006-0000-0100-000001000000}">
      <text>
        <r>
          <rPr>
            <b/>
            <sz val="9"/>
            <rFont val="宋体"/>
            <family val="3"/>
            <charset val="134"/>
          </rPr>
          <t>40428:</t>
        </r>
        <r>
          <rPr>
            <sz val="9"/>
            <rFont val="宋体"/>
            <family val="3"/>
            <charset val="134"/>
          </rPr>
          <t xml:space="preserve">
张玄德</t>
        </r>
      </text>
    </comment>
    <comment ref="G7" authorId="0" shapeId="0" xr:uid="{00000000-0006-0000-0100-000002000000}">
      <text>
        <r>
          <rPr>
            <b/>
            <sz val="9"/>
            <rFont val="宋体"/>
            <family val="3"/>
            <charset val="134"/>
          </rPr>
          <t>40428:</t>
        </r>
        <r>
          <rPr>
            <sz val="9"/>
            <rFont val="宋体"/>
            <family val="3"/>
            <charset val="134"/>
          </rPr>
          <t xml:space="preserve">
刘灿铭</t>
        </r>
      </text>
    </comment>
    <comment ref="G14" authorId="0" shapeId="0" xr:uid="{00000000-0006-0000-0100-000003000000}">
      <text>
        <r>
          <rPr>
            <b/>
            <sz val="9"/>
            <rFont val="宋体"/>
            <family val="3"/>
            <charset val="134"/>
          </rPr>
          <t>40428:</t>
        </r>
        <r>
          <rPr>
            <sz val="9"/>
            <rFont val="宋体"/>
            <family val="3"/>
            <charset val="134"/>
          </rPr>
          <t xml:space="preserve">
包崇雷</t>
        </r>
      </text>
    </comment>
    <comment ref="G18" authorId="0" shapeId="0" xr:uid="{00000000-0006-0000-0100-000004000000}">
      <text>
        <r>
          <rPr>
            <b/>
            <sz val="9"/>
            <rFont val="宋体"/>
            <family val="3"/>
            <charset val="134"/>
          </rPr>
          <t>40428:</t>
        </r>
        <r>
          <rPr>
            <sz val="9"/>
            <rFont val="宋体"/>
            <family val="3"/>
            <charset val="134"/>
          </rPr>
          <t xml:space="preserve">
王会琪</t>
        </r>
      </text>
    </comment>
    <comment ref="G19" authorId="0" shapeId="0" xr:uid="{00000000-0006-0000-0100-000005000000}">
      <text>
        <r>
          <rPr>
            <b/>
            <sz val="9"/>
            <rFont val="宋体"/>
            <family val="3"/>
            <charset val="134"/>
          </rPr>
          <t>40428:</t>
        </r>
        <r>
          <rPr>
            <sz val="9"/>
            <rFont val="宋体"/>
            <family val="3"/>
            <charset val="134"/>
          </rPr>
          <t xml:space="preserve">
崔向阳、张琛</t>
        </r>
      </text>
    </comment>
    <comment ref="G20" authorId="0" shapeId="0" xr:uid="{00000000-0006-0000-0100-000006000000}">
      <text>
        <r>
          <rPr>
            <b/>
            <sz val="9"/>
            <rFont val="宋体"/>
            <family val="3"/>
            <charset val="134"/>
          </rPr>
          <t>40428:</t>
        </r>
        <r>
          <rPr>
            <sz val="9"/>
            <rFont val="宋体"/>
            <family val="3"/>
            <charset val="134"/>
          </rPr>
          <t xml:space="preserve">
钱家亮、王胜云、刘畅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40428</author>
  </authors>
  <commentList>
    <comment ref="G10" authorId="0" shapeId="0" xr:uid="{1435C238-AB2B-40C7-A56C-1FA5E742B01A}">
      <text>
        <r>
          <rPr>
            <b/>
            <sz val="9"/>
            <color indexed="81"/>
            <rFont val="宋体"/>
            <family val="3"/>
            <charset val="134"/>
          </rPr>
          <t>40428:李小永</t>
        </r>
      </text>
    </comment>
    <comment ref="G17" authorId="0" shapeId="0" xr:uid="{709D9152-1545-477A-BEAA-B6B64EA1FFA8}">
      <text>
        <r>
          <rPr>
            <b/>
            <sz val="9"/>
            <color indexed="81"/>
            <rFont val="宋体"/>
            <family val="3"/>
            <charset val="134"/>
          </rPr>
          <t>40428:</t>
        </r>
        <r>
          <rPr>
            <sz val="9"/>
            <color indexed="81"/>
            <rFont val="宋体"/>
            <family val="3"/>
            <charset val="134"/>
          </rPr>
          <t xml:space="preserve">
朱玉成、孙凯、姜琛</t>
        </r>
      </text>
    </comment>
    <comment ref="G20" authorId="0" shapeId="0" xr:uid="{0F1BBE23-8D63-456B-ACD1-309C258C7BC3}">
      <text>
        <r>
          <rPr>
            <b/>
            <sz val="9"/>
            <color indexed="81"/>
            <rFont val="宋体"/>
            <family val="3"/>
            <charset val="134"/>
          </rPr>
          <t>40428:</t>
        </r>
        <r>
          <rPr>
            <sz val="9"/>
            <color indexed="81"/>
            <rFont val="宋体"/>
            <family val="3"/>
            <charset val="134"/>
          </rPr>
          <t xml:space="preserve">
崔润兴</t>
        </r>
      </text>
    </comment>
    <comment ref="G21" authorId="0" shapeId="0" xr:uid="{89D4251B-6E2E-41FA-8589-70DBDAD8F5ED}">
      <text>
        <r>
          <rPr>
            <b/>
            <sz val="9"/>
            <color indexed="81"/>
            <rFont val="宋体"/>
            <family val="3"/>
            <charset val="134"/>
          </rPr>
          <t>40428:</t>
        </r>
        <r>
          <rPr>
            <sz val="9"/>
            <color indexed="81"/>
            <rFont val="宋体"/>
            <family val="3"/>
            <charset val="134"/>
          </rPr>
          <t xml:space="preserve">
任尚静</t>
        </r>
      </text>
    </comment>
    <comment ref="G22" authorId="0" shapeId="0" xr:uid="{0684A785-154E-4767-9BE8-5AC4EB22664C}">
      <text>
        <r>
          <rPr>
            <b/>
            <sz val="9"/>
            <color indexed="81"/>
            <rFont val="宋体"/>
            <family val="3"/>
            <charset val="134"/>
          </rPr>
          <t>40428:</t>
        </r>
        <r>
          <rPr>
            <sz val="9"/>
            <color indexed="81"/>
            <rFont val="宋体"/>
            <family val="3"/>
            <charset val="134"/>
          </rPr>
          <t xml:space="preserve">
徐玉超</t>
        </r>
      </text>
    </comment>
    <comment ref="G24" authorId="0" shapeId="0" xr:uid="{3D2D65EE-97BA-4BE1-90D5-277DA751E51C}">
      <text>
        <r>
          <rPr>
            <b/>
            <sz val="9"/>
            <color indexed="81"/>
            <rFont val="宋体"/>
            <family val="3"/>
            <charset val="134"/>
          </rPr>
          <t>40428:</t>
        </r>
        <r>
          <rPr>
            <sz val="9"/>
            <color indexed="81"/>
            <rFont val="宋体"/>
            <family val="3"/>
            <charset val="134"/>
          </rPr>
          <t xml:space="preserve">
葛建</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40428</author>
  </authors>
  <commentList>
    <comment ref="G9" authorId="0" shapeId="0" xr:uid="{00000000-0006-0000-0200-000001000000}">
      <text>
        <r>
          <rPr>
            <b/>
            <sz val="9"/>
            <rFont val="宋体"/>
            <family val="3"/>
            <charset val="134"/>
          </rPr>
          <t>40428:</t>
        </r>
        <r>
          <rPr>
            <sz val="9"/>
            <rFont val="宋体"/>
            <family val="3"/>
            <charset val="134"/>
          </rPr>
          <t xml:space="preserve">
刘灿铭</t>
        </r>
      </text>
    </comment>
    <comment ref="G10" authorId="0" shapeId="0" xr:uid="{00000000-0006-0000-0200-000002000000}">
      <text>
        <r>
          <rPr>
            <b/>
            <sz val="9"/>
            <rFont val="宋体"/>
            <family val="3"/>
            <charset val="134"/>
          </rPr>
          <t>40428:</t>
        </r>
        <r>
          <rPr>
            <sz val="9"/>
            <rFont val="宋体"/>
            <family val="3"/>
            <charset val="134"/>
          </rPr>
          <t xml:space="preserve">
顾兴勇</t>
        </r>
      </text>
    </comment>
    <comment ref="G17" authorId="0" shapeId="0" xr:uid="{00000000-0006-0000-0200-000003000000}">
      <text>
        <r>
          <rPr>
            <b/>
            <sz val="9"/>
            <rFont val="宋体"/>
            <family val="3"/>
            <charset val="134"/>
          </rPr>
          <t>40428:</t>
        </r>
        <r>
          <rPr>
            <sz val="9"/>
            <rFont val="宋体"/>
            <family val="3"/>
            <charset val="134"/>
          </rPr>
          <t xml:space="preserve">
李志军</t>
        </r>
      </text>
    </comment>
    <comment ref="G20" authorId="0" shapeId="0" xr:uid="{00000000-0006-0000-0200-000004000000}">
      <text>
        <r>
          <rPr>
            <b/>
            <sz val="9"/>
            <rFont val="宋体"/>
            <family val="3"/>
            <charset val="134"/>
          </rPr>
          <t>40428:</t>
        </r>
        <r>
          <rPr>
            <sz val="9"/>
            <rFont val="宋体"/>
            <family val="3"/>
            <charset val="134"/>
          </rPr>
          <t xml:space="preserve">
朱成</t>
        </r>
      </text>
    </comment>
    <comment ref="G21" authorId="0" shapeId="0" xr:uid="{00000000-0006-0000-0200-000005000000}">
      <text>
        <r>
          <rPr>
            <b/>
            <sz val="9"/>
            <rFont val="宋体"/>
            <family val="3"/>
            <charset val="134"/>
          </rPr>
          <t>40428:</t>
        </r>
        <r>
          <rPr>
            <sz val="9"/>
            <rFont val="宋体"/>
            <family val="3"/>
            <charset val="134"/>
          </rPr>
          <t xml:space="preserve">
史桂锋、张琛</t>
        </r>
      </text>
    </comment>
    <comment ref="G22" authorId="0" shapeId="0" xr:uid="{00000000-0006-0000-0200-000006000000}">
      <text>
        <r>
          <rPr>
            <b/>
            <sz val="9"/>
            <rFont val="宋体"/>
            <family val="3"/>
            <charset val="134"/>
          </rPr>
          <t>40428:</t>
        </r>
        <r>
          <rPr>
            <sz val="9"/>
            <rFont val="宋体"/>
            <family val="3"/>
            <charset val="134"/>
          </rPr>
          <t xml:space="preserve">
钱家亮、刘畅</t>
        </r>
      </text>
    </comment>
    <comment ref="G23" authorId="0" shapeId="0" xr:uid="{00000000-0006-0000-0200-000007000000}">
      <text>
        <r>
          <rPr>
            <b/>
            <sz val="9"/>
            <rFont val="宋体"/>
            <family val="3"/>
            <charset val="134"/>
          </rPr>
          <t>40428:</t>
        </r>
        <r>
          <rPr>
            <sz val="9"/>
            <rFont val="宋体"/>
            <family val="3"/>
            <charset val="134"/>
          </rPr>
          <t xml:space="preserve">
高桢</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40428</author>
  </authors>
  <commentList>
    <comment ref="G6" authorId="0" shapeId="0" xr:uid="{00000000-0006-0000-0300-000001000000}">
      <text>
        <r>
          <rPr>
            <b/>
            <sz val="9"/>
            <rFont val="宋体"/>
            <family val="3"/>
            <charset val="134"/>
          </rPr>
          <t>40428:</t>
        </r>
        <r>
          <rPr>
            <sz val="9"/>
            <rFont val="宋体"/>
            <family val="3"/>
            <charset val="134"/>
          </rPr>
          <t xml:space="preserve">
张玄德</t>
        </r>
      </text>
    </comment>
    <comment ref="G7" authorId="0" shapeId="0" xr:uid="{00000000-0006-0000-0300-000002000000}">
      <text>
        <r>
          <rPr>
            <b/>
            <sz val="9"/>
            <rFont val="宋体"/>
            <family val="3"/>
            <charset val="134"/>
          </rPr>
          <t>40428:</t>
        </r>
        <r>
          <rPr>
            <sz val="9"/>
            <rFont val="宋体"/>
            <family val="3"/>
            <charset val="134"/>
          </rPr>
          <t xml:space="preserve">
刘灿铭</t>
        </r>
      </text>
    </comment>
    <comment ref="G14" authorId="0" shapeId="0" xr:uid="{00000000-0006-0000-0300-000003000000}">
      <text>
        <r>
          <rPr>
            <b/>
            <sz val="9"/>
            <rFont val="宋体"/>
            <family val="3"/>
            <charset val="134"/>
          </rPr>
          <t>40428:</t>
        </r>
        <r>
          <rPr>
            <sz val="9"/>
            <rFont val="宋体"/>
            <family val="3"/>
            <charset val="134"/>
          </rPr>
          <t xml:space="preserve">
包崇雷</t>
        </r>
      </text>
    </comment>
    <comment ref="G18" authorId="0" shapeId="0" xr:uid="{00000000-0006-0000-0300-000004000000}">
      <text>
        <r>
          <rPr>
            <b/>
            <sz val="9"/>
            <rFont val="宋体"/>
            <family val="3"/>
            <charset val="134"/>
          </rPr>
          <t>40428:</t>
        </r>
        <r>
          <rPr>
            <sz val="9"/>
            <rFont val="宋体"/>
            <family val="3"/>
            <charset val="134"/>
          </rPr>
          <t xml:space="preserve">
王会琪</t>
        </r>
      </text>
    </comment>
    <comment ref="G19" authorId="0" shapeId="0" xr:uid="{00000000-0006-0000-0300-000005000000}">
      <text>
        <r>
          <rPr>
            <b/>
            <sz val="9"/>
            <rFont val="宋体"/>
            <family val="3"/>
            <charset val="134"/>
          </rPr>
          <t>40428:</t>
        </r>
        <r>
          <rPr>
            <sz val="9"/>
            <rFont val="宋体"/>
            <family val="3"/>
            <charset val="134"/>
          </rPr>
          <t xml:space="preserve">
崔向阳、张琛</t>
        </r>
      </text>
    </comment>
    <comment ref="G20" authorId="0" shapeId="0" xr:uid="{00000000-0006-0000-0300-000006000000}">
      <text>
        <r>
          <rPr>
            <b/>
            <sz val="9"/>
            <rFont val="宋体"/>
            <family val="3"/>
            <charset val="134"/>
          </rPr>
          <t>40428:</t>
        </r>
        <r>
          <rPr>
            <sz val="9"/>
            <rFont val="宋体"/>
            <family val="3"/>
            <charset val="134"/>
          </rPr>
          <t xml:space="preserve">
钱家亮、王胜云、刘畅</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40428</author>
  </authors>
  <commentList>
    <comment ref="G5" authorId="0" shapeId="0" xr:uid="{00000000-0006-0000-0400-000001000000}">
      <text>
        <r>
          <rPr>
            <b/>
            <sz val="9"/>
            <rFont val="宋体"/>
            <family val="3"/>
            <charset val="134"/>
          </rPr>
          <t>40428:</t>
        </r>
        <r>
          <rPr>
            <sz val="9"/>
            <rFont val="宋体"/>
            <family val="3"/>
            <charset val="134"/>
          </rPr>
          <t xml:space="preserve">
张玄德</t>
        </r>
      </text>
    </comment>
    <comment ref="G13" authorId="0" shapeId="0" xr:uid="{00000000-0006-0000-0400-000002000000}">
      <text>
        <r>
          <rPr>
            <b/>
            <sz val="9"/>
            <rFont val="宋体"/>
            <family val="3"/>
            <charset val="134"/>
          </rPr>
          <t>40428:</t>
        </r>
        <r>
          <rPr>
            <sz val="9"/>
            <rFont val="宋体"/>
            <family val="3"/>
            <charset val="134"/>
          </rPr>
          <t xml:space="preserve">
包崇雷</t>
        </r>
      </text>
    </comment>
    <comment ref="G17" authorId="0" shapeId="0" xr:uid="{00000000-0006-0000-0400-000003000000}">
      <text>
        <r>
          <rPr>
            <b/>
            <sz val="9"/>
            <rFont val="宋体"/>
            <family val="3"/>
            <charset val="134"/>
          </rPr>
          <t>40428:</t>
        </r>
        <r>
          <rPr>
            <sz val="9"/>
            <rFont val="宋体"/>
            <family val="3"/>
            <charset val="134"/>
          </rPr>
          <t xml:space="preserve">
王会琪</t>
        </r>
      </text>
    </comment>
    <comment ref="G18" authorId="0" shapeId="0" xr:uid="{00000000-0006-0000-0400-000004000000}">
      <text>
        <r>
          <rPr>
            <b/>
            <sz val="9"/>
            <rFont val="宋体"/>
            <family val="3"/>
            <charset val="134"/>
          </rPr>
          <t>40428:</t>
        </r>
        <r>
          <rPr>
            <sz val="9"/>
            <rFont val="宋体"/>
            <family val="3"/>
            <charset val="134"/>
          </rPr>
          <t xml:space="preserve">
崔向阳、张琛</t>
        </r>
      </text>
    </comment>
    <comment ref="G19" authorId="0" shapeId="0" xr:uid="{00000000-0006-0000-0400-000005000000}">
      <text>
        <r>
          <rPr>
            <b/>
            <sz val="9"/>
            <rFont val="宋体"/>
            <family val="3"/>
            <charset val="134"/>
          </rPr>
          <t>40428:</t>
        </r>
        <r>
          <rPr>
            <sz val="9"/>
            <rFont val="宋体"/>
            <family val="3"/>
            <charset val="134"/>
          </rPr>
          <t xml:space="preserve">
钱家亮、王胜云、刘畅</t>
        </r>
      </text>
    </comment>
  </commentList>
</comments>
</file>

<file path=xl/sharedStrings.xml><?xml version="1.0" encoding="utf-8"?>
<sst xmlns="http://schemas.openxmlformats.org/spreadsheetml/2006/main" count="1032" uniqueCount="387">
  <si>
    <t>工业互联网事业部2021年度人员总需求及2022年上半年人员储备</t>
  </si>
  <si>
    <t>序号</t>
  </si>
  <si>
    <t>中心分组</t>
  </si>
  <si>
    <t>业务定位</t>
  </si>
  <si>
    <t>2022年上半年需储备</t>
  </si>
  <si>
    <t>2021年度总需求量</t>
  </si>
  <si>
    <t>到2021年底需求数量</t>
  </si>
  <si>
    <t>待入职人员</t>
  </si>
  <si>
    <t>截止2021.7.30需招聘</t>
  </si>
  <si>
    <t>现有人员</t>
  </si>
  <si>
    <t>职务</t>
  </si>
  <si>
    <t>职责</t>
  </si>
  <si>
    <t>产品解决方案中心</t>
  </si>
  <si>
    <t>副总监</t>
  </si>
  <si>
    <t>罗开仲</t>
  </si>
  <si>
    <t>解决方案总监</t>
  </si>
  <si>
    <t>整体解决方案输出和拓展，包括5G实验室运作，工业互联网网络和安全方向包括标识解析、定位等</t>
  </si>
  <si>
    <t>负责自有产品和解决方案战略规划，获取客户本质需求和市场情况、向产品研发部门导入需求。负责解决方案拓展</t>
  </si>
  <si>
    <t>赵金娥</t>
  </si>
  <si>
    <t>解决方案经理</t>
  </si>
  <si>
    <t>煤炭行业需求调研、导入和产品解决方案包装，包括采煤、洗选煤、煤化工、运输、园区等方向</t>
  </si>
  <si>
    <t>王磊</t>
  </si>
  <si>
    <t>工业互联网架构总体解决方案经理，最好有技术研发背景，可以输出整体解决方案及设计方案</t>
  </si>
  <si>
    <t>负责5G工业互联网实验室方案设计及落地，需具备5G垂直行业、工业互联网、公共平台、物联网等相关背景，可以输出整体解决方案及设计方案。1名偏安全、1名偏AIOT物联网方面</t>
  </si>
  <si>
    <t>负责安全方向解决方案经理，负责整体安全评估等业务、工控安全项目方案输出</t>
  </si>
  <si>
    <t>负责智慧电力方面总体解决方案经理，最好有技术研发背景，可以输出整体解决方案，及设计方案。</t>
  </si>
  <si>
    <t>负责新能源方面总体解决方案经理，具有技术研发背景，可以输出整体解决方案及设计方案。</t>
  </si>
  <si>
    <t>集成交付中心</t>
  </si>
  <si>
    <t>唐超</t>
  </si>
  <si>
    <t>项目总监</t>
  </si>
  <si>
    <t>项目经理</t>
  </si>
  <si>
    <t>信息化项目集成交付管理：
均有项目经理职责，具备技术实施的能力</t>
  </si>
  <si>
    <t>刘中改</t>
  </si>
  <si>
    <t>交付经理</t>
  </si>
  <si>
    <t>煤炭方向</t>
  </si>
  <si>
    <t>私有云/混合云，数据采集，网络安全、硬件</t>
  </si>
  <si>
    <t>煤炭，电力、新能源</t>
  </si>
  <si>
    <t>产品研发中心</t>
  </si>
  <si>
    <t>田兆燕</t>
  </si>
  <si>
    <t>研发总监</t>
  </si>
  <si>
    <t>软件项目开发管理、软件架构看护</t>
  </si>
  <si>
    <t>总架构</t>
  </si>
  <si>
    <t>邵国鹏</t>
  </si>
  <si>
    <t>架构师</t>
  </si>
  <si>
    <t>Paas平台架构守护，人员技能提升培训</t>
  </si>
  <si>
    <t>工业互联网平台研发</t>
  </si>
  <si>
    <t>刘海军</t>
  </si>
  <si>
    <t>开发工程师</t>
  </si>
  <si>
    <t>PAAS开发，云管理平台</t>
  </si>
  <si>
    <t>王玉飞、林秀超</t>
  </si>
  <si>
    <t>PAAS开发，应用支撑平台 Java</t>
  </si>
  <si>
    <t>PAAS开发，大数据平台，包括AI平台部分</t>
  </si>
  <si>
    <t>PAAS开发，AI算法</t>
  </si>
  <si>
    <t>前端开发 web</t>
  </si>
  <si>
    <t>SaaS应用开发：煤炭、电力、新能源方向</t>
  </si>
  <si>
    <t>傅莹</t>
  </si>
  <si>
    <t>SAAS开发，具备煤炭、电力、新能源等行业开发经验</t>
  </si>
  <si>
    <t>UI设计师</t>
  </si>
  <si>
    <t>测试</t>
  </si>
  <si>
    <t>测试工程师</t>
  </si>
  <si>
    <t>平台及业务应用测试</t>
  </si>
  <si>
    <t>运营维护中心</t>
  </si>
  <si>
    <t>信息化项目运营维护</t>
  </si>
  <si>
    <t>黄荔</t>
  </si>
  <si>
    <t>维护经理</t>
  </si>
  <si>
    <t>负责山能传输网运营维护，建立项目维护运作制度、信息化系统日运维管理</t>
  </si>
  <si>
    <t>运维经理
（硬件）</t>
  </si>
  <si>
    <t>负责视频会议，工业视频，门禁，安防，机房建设，一卡通等项目的运行</t>
  </si>
  <si>
    <t>运维经理
（软件）</t>
  </si>
  <si>
    <t>建立项目维护运作制度、信息化系统日运维管理</t>
  </si>
  <si>
    <t>综合服务中心</t>
  </si>
  <si>
    <t>人事、财务、运营、督办、事务性处理、办公</t>
  </si>
  <si>
    <t>褚素梅</t>
  </si>
  <si>
    <t>人力</t>
  </si>
  <si>
    <t>招聘、人力制度建设、薪酬、绩效考核</t>
  </si>
  <si>
    <t>胡中杰</t>
  </si>
  <si>
    <t>财务</t>
  </si>
  <si>
    <t>财务管理</t>
  </si>
  <si>
    <t>王帅</t>
  </si>
  <si>
    <t>运营</t>
  </si>
  <si>
    <t>综合事务性工作、督办等</t>
  </si>
  <si>
    <t>刘心怡</t>
  </si>
  <si>
    <t>党务</t>
  </si>
  <si>
    <t>党务、材料、重点工作跟踪、报销、组织气氛等</t>
  </si>
  <si>
    <t>综合事务</t>
  </si>
  <si>
    <t>事务性工作</t>
  </si>
  <si>
    <t>合计</t>
  </si>
  <si>
    <t>云鼎科技总经理意见：</t>
  </si>
  <si>
    <t>分管领导意见：</t>
  </si>
  <si>
    <t>党委组织部（人力资源部）意见：</t>
  </si>
  <si>
    <t>用人部门负责人意见：</t>
  </si>
  <si>
    <t>分组</t>
  </si>
  <si>
    <t>运维经理（硬件）</t>
  </si>
  <si>
    <t>运维经理（软件）</t>
  </si>
  <si>
    <t>2021总需求</t>
  </si>
  <si>
    <t>已到位</t>
  </si>
  <si>
    <t>待入职</t>
  </si>
  <si>
    <t>总经理意见：</t>
  </si>
  <si>
    <t>部门负责人意见：</t>
  </si>
  <si>
    <t>截止到2021年底需求数量</t>
  </si>
  <si>
    <t>/</t>
  </si>
  <si>
    <t>工业互联网事业部总经理（兼）</t>
  </si>
  <si>
    <t>王卜堂</t>
  </si>
  <si>
    <t>CTO</t>
  </si>
  <si>
    <t>参与制定公司发展战略、年度经营计划;规划公司的技术发展路线，定位公司核心技术;组织制定和实施重大技术决策和技术方案</t>
  </si>
  <si>
    <t>工业互联网事业部副总经理（兼）</t>
  </si>
  <si>
    <t>陈峰</t>
  </si>
  <si>
    <t>部长</t>
  </si>
  <si>
    <t>全面管理公司研发和技术支持工作,全面负责技术层面的整体运营</t>
  </si>
  <si>
    <t>张玄德</t>
  </si>
  <si>
    <t>徐海宁、包崇雷</t>
  </si>
  <si>
    <t>王胜云</t>
  </si>
  <si>
    <t>事务性工作（内部调剂）</t>
  </si>
  <si>
    <t>截止2021.8.13待入职</t>
  </si>
  <si>
    <t>截止2021.8.13需招聘</t>
  </si>
  <si>
    <t>工业互联网事业部2021年度人员需求及2022年上半年人员储备</t>
  </si>
  <si>
    <t>整体解决方案输出和拓展，包括5G实验室运作，工业互联网网络和安全方向包括标识解析、定位等；</t>
  </si>
  <si>
    <t>工业互联网架构总体解决方案经理，最好有技术研发背景，可以输出整体解决方案，及设计方案。</t>
  </si>
  <si>
    <t>负责新能源方面总体解决方案经理，最好有技术研发背景，可以输出整体解决方案，及设计方案。</t>
  </si>
  <si>
    <t>党务、材料、重点工作跟踪、报销、组织气氛等。</t>
  </si>
  <si>
    <t>事务性工作（不急）</t>
  </si>
  <si>
    <t>截止2021.7.27需招聘</t>
  </si>
  <si>
    <t>硬件，私有云/混合云，数据采集，网络安全</t>
  </si>
  <si>
    <t>煤炭，电力</t>
  </si>
  <si>
    <t>制度、督办、事务性处理</t>
  </si>
  <si>
    <t>办公</t>
  </si>
  <si>
    <t xml:space="preserve">党务，重点工作，总结、组织气氛 </t>
  </si>
  <si>
    <t>截止2021.7.19需招聘</t>
  </si>
  <si>
    <t>姓名</t>
  </si>
  <si>
    <t>解决方案</t>
  </si>
  <si>
    <t>云原生研发工程师</t>
  </si>
  <si>
    <t>包崇雷</t>
  </si>
  <si>
    <t>截止2021年8月13日工业互联网事业部待入职人员</t>
  </si>
  <si>
    <t>岗位名称</t>
  </si>
  <si>
    <t>入职时间</t>
  </si>
  <si>
    <t>备注</t>
  </si>
  <si>
    <t>张琛</t>
  </si>
  <si>
    <t>java开发工程师</t>
  </si>
  <si>
    <t>2021.8.16</t>
  </si>
  <si>
    <t>高桢</t>
  </si>
  <si>
    <t>AI开发工程师</t>
  </si>
  <si>
    <t>刘畅</t>
  </si>
  <si>
    <t>2021.8.19</t>
  </si>
  <si>
    <t>钱家亮</t>
  </si>
  <si>
    <t>2021.8.20</t>
  </si>
  <si>
    <t>刘灿铭</t>
  </si>
  <si>
    <t>工业互联解决方案经理</t>
  </si>
  <si>
    <t>2021.9.5</t>
  </si>
  <si>
    <t>李志军</t>
  </si>
  <si>
    <t>2021.9.15</t>
  </si>
  <si>
    <t>顾兴勇</t>
  </si>
  <si>
    <t>朱成</t>
  </si>
  <si>
    <t>-</t>
  </si>
  <si>
    <t>谈薪中</t>
  </si>
  <si>
    <t>史桂锋</t>
  </si>
  <si>
    <t>2021.9.8</t>
  </si>
  <si>
    <t>待定</t>
  </si>
  <si>
    <t>刘建华</t>
  </si>
  <si>
    <t>截止2021年7月29日技术战略部待入职人员</t>
  </si>
  <si>
    <t>崔向阳</t>
  </si>
  <si>
    <t>2021.7.30</t>
  </si>
  <si>
    <t>王超</t>
  </si>
  <si>
    <t>收入证明无法提供，自动放弃</t>
  </si>
  <si>
    <t>王会琪</t>
  </si>
  <si>
    <t>2021.8.3</t>
  </si>
  <si>
    <t>2021.8.9</t>
  </si>
  <si>
    <t>工业互联网解决方案经理</t>
  </si>
  <si>
    <t>技术经理</t>
  </si>
  <si>
    <t>2021.8.13</t>
  </si>
  <si>
    <t>许政</t>
  </si>
  <si>
    <t>大数据开发工程师</t>
  </si>
  <si>
    <t>待定，待最后确切答复</t>
  </si>
  <si>
    <t>2021.8.17</t>
  </si>
  <si>
    <t>待定，如确定不来后，立即启动招聘</t>
  </si>
  <si>
    <t>工业互联网事业部2021年度人员需求</t>
  </si>
  <si>
    <t>岗位</t>
  </si>
  <si>
    <t>岗位职责</t>
  </si>
  <si>
    <t>年度总需求</t>
  </si>
  <si>
    <t>现有+待入职</t>
  </si>
  <si>
    <t>截止7.19仍需招聘</t>
  </si>
  <si>
    <t>岗位职责:
1、负责整体产品路线规划，解决方案设计、产品竞争力分析工作；
2、负责售前客户需求访谈、方案准备、内外客户现场讲解与产品演示; 
3、负责解决方案主打材料撰写及方案内部培训；        ; 
4、协助市场部进行产品销售材料编写,以及销售部门的培训工作;
5、协助完成产品品牌宣传等工作;  
岗位要求：
一、职位知识（基础知识及专业知识）：
1、熟悉煤炭行业专业知识,5年以上煤炭行业从业经历；
2、熟悉工业互联网端到端架构；
3、了解5G等最新网络技术在煤矿中的应用；
4、思路清晰，具备出色地解决方案宣讲能力和培训能力； 
二、工作技能（工作相关的能力及技能）：
1、 具备煤矿行业工业互联网端到端产品规划和设计能力；
2、 具备客户关键需求的把控能力；
3、 具有较强的项目组织能力和沟通协调能力；
三、其它要求（性格特征等相关的特别要求）：
1、积极稳健,抗压能力强,具备一定的团队意识；
2、具有较强的自学能力、问题分析处理能力；</t>
  </si>
  <si>
    <t>产品经理</t>
  </si>
  <si>
    <t>岗位职责：
1、收集、汇总客户定制化需求，给研发输出产品开发任务书、建议书，并推进相关产品化工作；
2、结合煤炭行业客户应用需求，把握最新行业趋势，规划具体产品开发方案设计；
3、产品相关的客户支持和项目支持；
岗位要求：
一、职位知识（基础知识及专业知识）：
1、具备煤炭行业专业的知识,从事煤炭行业工业互联网的产品开发\产品研发\技术支持等工作.
2、熟悉井工矿、露天矿全流程体系架构及相关自动化矿山设备技术；
3、了解最新的工业互联网技术；
二、工作技能（工作相关的能力及技能）：
1、 具备煤矿行业工业互联网端到端产品规划和设计能力；
2、 具备客户关键需求的把控能力；
3、 具有较强的项目组织能力和沟通协调能力；
4、 熟练掌握Axture RP8及以上版本的工具使用；
三、其它要求（性格特征等相关的特别要求）：
1、积极稳健,抗压能力强,具备一定的团队意识；
2、具有较强的自学能力、问题分析处理能力；</t>
  </si>
  <si>
    <t>高级JAVA工程师</t>
  </si>
  <si>
    <t>岗位职责：
1、负责工业互联网平台的微服务开发工作；
2、参与技术架构设计、重构、优化，根据业务规划及技术规划制定方案；
3、负责根据架构进行模块划分，确定模块之间的接口；
4. 负责设计及开发核心模块功能，并指导Java开发工程师进行工作；
5、参与技术攻关，解决技术问题，有足够的钻研精神和出色的学习能力。
岗位要求：
1、 计算机相关专业，至少五年以上相关工作经验。 
2、精通java核心机制，熟悉多线程编程，内存管理机制和JVM常用优化手段。
3、熟练使用Spring Boot/Spring Cloud架构和相关组件，深刻理解微服务架构中的典型问题和解决方案，熟悉分布式架构的中间件原理和使用方法。
4、熟练掌握MySQL开发、原理和常用性能优化；熟悉Tomcat，Nginx等开源Web服务器；熟悉常用的缓存机制和消息队列技术；熟练使用Maven、SVN、Git等。
5、能承受工作压力，有责任心和上进心。</t>
  </si>
  <si>
    <t>高级大数据开发工程师</t>
  </si>
  <si>
    <t>岗位职责：
1、负责工业互联网平台大数据相关的开发工作；
2、负责工业大数据平台架构和数据服务设计与研发；
3、负责大数据离线／实时相关系统的数据Pipeline设计，开发；包括离线、实时数据加工、计算、ETL、管理、监控等模块；
4、负责相关大数据管理和运维保障工具的部署与实施；
5、参与技术攻关，解决技术问题，有足够的钻研精神和出色的学习能力。
岗位要求：
1、计算机相关专业，至少五年以上相关工作经验。 
2、精通大数据相关技术栈，包括Hadoop、HBase、Kafka、Spark、Flink、Clickhouse、Druid、Hive、Redis等。
3、具有流式计算实战经验、熟悉Storm、Spark Streaming、Flink等流式计算框架的运行机制和体系结构，熟悉Flink源码者优先。
4、熟悉离线仓库和实时数仓设计、技术实施经验和理论基础；
5、能承受工作压力，有责任心和上进心。</t>
  </si>
  <si>
    <t>前端开发工程师</t>
  </si>
  <si>
    <t>岗位职责：
1、负责工业互联网平台的前端工作；
2、负责前端前沿技术的调研和跟进，包括但不限于框架、组件等；
3、负责前端性能和体验优化，提升前端研发效率；
4、参与技术攻关，解决技术问题，有足够的钻研精神和出色的学习能力。
岗位要求：
1、计算机等相关专业，3年以上Vue.js前端开发经验。
2、精通JavaScript、es6编程语言，良好的OOP编程思想。
3、精通Vue、Vue-router、Vuex、axios和vue-resource等vue全家桶。
4、熟练使用EelmentUI，MintUI等。
5、熟悉bootstrap、sass、webpack、html5、dom、css3、ajax和jquery前端技术。
6、熟悉常用的数据结构及算法，拥有优秀的逻辑思维能力。
7、能承受工作压力，有责任心和上进心。</t>
  </si>
  <si>
    <t>岗位职责：
1、负责工业互联网平台容器云基础设施的构建和优化；
2、负责通用PaaS平台组件的扩展与维护，保障平台系统稳定性；
3、负责平台及应用微服务的编排部署设计与实施；
4、负责了解主流产品的技术走向，负责相关技术选型和方案设计；
5、参与技术攻关，解决技术问题，有足够的钻研精神和出色的学习能力。
岗位要求：
1、计算机相关专业，至少五年以上相关工作经验。 
2、深入理解Kubernetes、Docker、Istio等云原生技术，有云原生领域架构设计经验者优先。
4、熟悉分布式存储GlusterFS、Ceph、NFS等。
5、熟悉Shell、Python/Go语言，能够熟练开发应用。
6、熟悉各大云厂商计算、存储相关产品及技术解决方案。
7、能承受工作压力，有责任心和上进心。</t>
  </si>
  <si>
    <t>岗位职责：
1、负责工业互联网平台的页面设计以及相关工作(含Web/App)；
2、负责产品中各种交互界面、图标、LOGO、按钮等相关元素的设计与制作；
3、根据产品需求和产品定义，与技术配合推进界面及交互设计的最终实现；
4、负责产品的设计规范，保证体验一致性。
岗位要求：
1、三年以上的UI设计经验，能把握当下的设计流行趋势，提出创意性的设计思路；
2、对交互设计有一定了解，能与PM协同完成产品交互输出；
3、精通Photoshop、Sketch、AI、AE 、Principle等软件；
4、熟悉Web、iOS、Android的规范，具备成熟的设计理论和技法；
5、有良好的团队合作精神，富有激情和主动性，良好的学习能力。</t>
  </si>
  <si>
    <t>岗位职责：
1.负责煤炭行业大数据的机器学习的算法研究与模型构建，能够独立完成智能应用场景设计和开发工作。
2.负责推动人工智能方面在煤炭行业大数据中的智慧矿山等方面的应用开发；
3.参与技术攻关，解决技术问题，有足够的钻研精神和出色的学习能力。
岗位要求：
1.数学、计算机相关专业，计算机科学与技术、软件工程、信息管理及相关专业硕士及以上学历，优秀者可放宽到本科；
2.有5年以上人工智能（知识图谱/机器学习/深度学习/算法研究）工作经验；
3.精通人工智能自然语言处理相关技能及工具，能掌握别设计相关算法，对语义识别的相关模型较为理解；从结构化的和非结构化的数据中获取信息，熟悉知识图谱等知识组织和应用。
4.精通深度学习开源平台，如TensorFlow、Torth、Caffe、Theano等，并且至少具有一个平台上的项目开发经验；
5.精通Python开发语言；可独立承担模块设计、开发工作；有架构设计能力；
6.良好的编程习惯，并具有良好的需求理解能力，从事过系统的概要设计和详细设计,良好的语言表达和沟通能力，具有良好的团队合作精神和作风；具有快速学习能力、能高效、独立的解决问题。
7.性格品质：品德高尚、团队协作、抗压能力强
8.其他优先项：从事过煤炭行业智能化应用场景建设优先；从事过语义识别、知识图谱等研究优先。</t>
  </si>
  <si>
    <t>技术经理（安全网络服务器）</t>
  </si>
  <si>
    <t>职责描述：
1.负责项目的前期沟通、需求调研、需求分析梳理等工作；
2.负责项目实施方案设计、实施计划、技术协议书编写，与客户沟通汇报；
3.负责与客户沟通交流，对需求进行挖掘和引导，输出定制化解决方案；
4.负责项目的开发、实施、验收等项目管理工作；
5.负责项目实施过程中与用户的沟通协调工作。
任职要求：
1.全日制本科及以上学历；5年以上工作经验；精通公、私有云，云计算平台方案设计；
2.精通服务器虚拟化规划，熟悉服务器、存储、网络产品，熟悉桌面虚拟化；
3.精通主流厂商的网络设备、防火墙、UTM、IDS安全管理平台；
4.有系统维护或系统集成项目的工作经验，包括技术方案设计编写、安装实施、疑难问题处理、客户培训等；
5.具备针对客户网络架构，分析网络现状，对网络系统进行安全评估，安全加固和设计安全的网络解决方案的能力；
6.能力素养：较强的独立分析问题和解决问题的能力，能适应出差；
7.性格品质：良好团队合作与敬业精神；
8.其他优先项：具有煤矿专业背景，具备煤矿行业双防、生产调度等信息化系统方案设计或者实施经验。</t>
  </si>
  <si>
    <t>项目经理/技术经理（SAAS）</t>
  </si>
  <si>
    <t>职责描述：
1.负责项目的前期沟通、需求调研、需求分析梳理等工作；
2.负责项目实施方案设计、实施计划、技术协议书编写，与客户沟通汇报；
3.负责项目的开发、实施、验收等项目管理工作；
4.负责项目实施过程中与用户的沟通协调工作；
5.负责与客户沟通交流，对需求进行挖掘和引导，输出定制化解决方案；
6.以项目交付为主，具备一定的软件开发能力。
任职要求：
1.全日制本科及以上学历；5年及以上工作经验；生产执行层（mes）、能源、设备、质量信息化项目方案或者实施经验；
2.双防、煤矿生产调度项目、水文方案或者实施经验；
3.熟悉Devops架构,K8S，微服务容器化技术；
4.精通javascript,、css，php，熟悉ajax应用、SQL数据库设计及熟练应用SQL语言；
5.具备现场二次开发能力，排查现场问题的能力；
6.熟悉PPT编写及演示；
7.熟悉软件开发流程、设计模式，较好的文档能力及良好的编码风格；
8.能力素养：较强的独立分析问题和解决问题的能力，能适应出差；
9.性格品质：良好团队合作与敬业精神；
10.其他优先项：视频、课件制作及E-learning开发工作经验者尤佳。</t>
  </si>
  <si>
    <t>技术经理（通用信息化）</t>
  </si>
  <si>
    <t>职责描述：
1.负责项目的前期沟通、需求调研、需求分析梳理等工作；
2.负责项目实施方案设计、实施计划、技术协议书编写，与客户沟通汇报；
3.负责与客户沟通交流，对需求进行挖掘和引导，输出定制化解决方案；
4.指导开发人员完成项目的详细设计、编码、测试工作；
5.负责组织详细设计评审、代码评审、功能最终测试验收。
任职要求：
1.全日制本科及以上学历，3年以上工作经验，具有自动化(DCS/PLC/SCADA)项目方案或者实施经验；
2.生产执行层（mes）、能源、设备、质量信息化项目方案或者实施经验；
3.工业互联网平台方案或者实施相关经验；
4.对网络及应用级系统有深刻的了解，至少熟悉C,JAVA,Python或SHELL类中的一种开发语言，熟悉数据库；
5.较强的文档编写能力；
6.能力素养：较强的独立分析问题和解决问题的能力，能适应出差；
7.性格品质：良好团队合作与敬业精神；
8.其他优先项：具有煤矿、化工背景。</t>
  </si>
  <si>
    <t>工业互联网解决方案</t>
  </si>
  <si>
    <t>交付经理（硬件）</t>
  </si>
  <si>
    <t>交付经理（数据采集）</t>
  </si>
  <si>
    <t>交付经理（网络安全）</t>
  </si>
  <si>
    <t>交付经理/项目经理</t>
  </si>
  <si>
    <t>软件测试工程师</t>
  </si>
  <si>
    <t>交付经理</t>
    <phoneticPr fontId="34" type="noConversion"/>
  </si>
  <si>
    <t>张玄德</t>
    <phoneticPr fontId="34" type="noConversion"/>
  </si>
  <si>
    <t>高桢</t>
    <phoneticPr fontId="34" type="noConversion"/>
  </si>
  <si>
    <t>刘心怡</t>
    <phoneticPr fontId="34" type="noConversion"/>
  </si>
  <si>
    <t>党务</t>
    <phoneticPr fontId="34" type="noConversion"/>
  </si>
  <si>
    <t>朱成</t>
    <phoneticPr fontId="34" type="noConversion"/>
  </si>
  <si>
    <t>云原生研发工程师</t>
    <phoneticPr fontId="34" type="noConversion"/>
  </si>
  <si>
    <t>2021.9.10</t>
    <phoneticPr fontId="34" type="noConversion"/>
  </si>
  <si>
    <t>董金银</t>
    <phoneticPr fontId="34" type="noConversion"/>
  </si>
  <si>
    <t>网络安全</t>
    <phoneticPr fontId="34" type="noConversion"/>
  </si>
  <si>
    <t>李志军</t>
    <phoneticPr fontId="34" type="noConversion"/>
  </si>
  <si>
    <t>2021.9.15</t>
    <phoneticPr fontId="34" type="noConversion"/>
  </si>
  <si>
    <t>顾兴勇</t>
    <phoneticPr fontId="34" type="noConversion"/>
  </si>
  <si>
    <t>工业互联解决方案经理</t>
    <phoneticPr fontId="34" type="noConversion"/>
  </si>
  <si>
    <t>李振</t>
    <phoneticPr fontId="34" type="noConversion"/>
  </si>
  <si>
    <t>测试工程师</t>
    <phoneticPr fontId="34" type="noConversion"/>
  </si>
  <si>
    <t>2021.9.23</t>
    <phoneticPr fontId="34" type="noConversion"/>
  </si>
  <si>
    <t>工业互联网事业部2021年度人员总需求及2022年上半年人员储备</t>
    <phoneticPr fontId="34" type="noConversion"/>
  </si>
  <si>
    <t>序号</t>
    <phoneticPr fontId="34" type="noConversion"/>
  </si>
  <si>
    <t>中心分组</t>
    <phoneticPr fontId="34" type="noConversion"/>
  </si>
  <si>
    <t>2022年上半年需储备</t>
    <phoneticPr fontId="34" type="noConversion"/>
  </si>
  <si>
    <t>2021年度总需求量</t>
    <phoneticPr fontId="34" type="noConversion"/>
  </si>
  <si>
    <t>截止到2021年底需求数量</t>
    <phoneticPr fontId="34" type="noConversion"/>
  </si>
  <si>
    <t>待入职人员</t>
    <phoneticPr fontId="34" type="noConversion"/>
  </si>
  <si>
    <t>现有人员</t>
    <phoneticPr fontId="34" type="noConversion"/>
  </si>
  <si>
    <t>/</t>
    <phoneticPr fontId="34" type="noConversion"/>
  </si>
  <si>
    <t>工业互联网事业部总经理（兼）</t>
    <phoneticPr fontId="34" type="noConversion"/>
  </si>
  <si>
    <t>王卜堂</t>
    <phoneticPr fontId="34" type="noConversion"/>
  </si>
  <si>
    <t>CTO</t>
    <phoneticPr fontId="34" type="noConversion"/>
  </si>
  <si>
    <t>参与制定公司发展战略、年度经营计划;规划公司的技术发展路线，定位公司核心技术;组织制定和实施重大技术决策和技术方案</t>
    <phoneticPr fontId="34" type="noConversion"/>
  </si>
  <si>
    <t>工业互联网事业部副总经理（兼）</t>
    <phoneticPr fontId="34" type="noConversion"/>
  </si>
  <si>
    <t>陈峰</t>
    <phoneticPr fontId="34" type="noConversion"/>
  </si>
  <si>
    <t>部长</t>
    <phoneticPr fontId="34" type="noConversion"/>
  </si>
  <si>
    <t>全面管理公司研发和技术支持工作,全面负责技术层面的整体运营</t>
    <phoneticPr fontId="34" type="noConversion"/>
  </si>
  <si>
    <t>整体解决方案输出和拓展，包括5G实验室运作，工业互联网网络和安全方向包括标识解析、定位等</t>
    <phoneticPr fontId="34" type="noConversion"/>
  </si>
  <si>
    <t>工业互联网架构总体解决方案经理，最好有技术研发背景，可以输出整体解决方案及设计方案</t>
    <phoneticPr fontId="34" type="noConversion"/>
  </si>
  <si>
    <t>负责智慧电力方面总体解决方案经理，最好有技术研发背景，可以输出整体解决方案，及设计方案。</t>
    <phoneticPr fontId="34" type="noConversion"/>
  </si>
  <si>
    <t>负责新能源方面总体解决方案经理，具有技术研发背景，可以输出整体解决方案及设计方案。</t>
    <phoneticPr fontId="34" type="noConversion"/>
  </si>
  <si>
    <t>私有云/混合云，数据采集，网络安全、硬件</t>
    <phoneticPr fontId="34" type="noConversion"/>
  </si>
  <si>
    <t>煤炭，电力、新能源</t>
    <phoneticPr fontId="34" type="noConversion"/>
  </si>
  <si>
    <t>开发工程师</t>
    <phoneticPr fontId="34" type="noConversion"/>
  </si>
  <si>
    <t>王玉飞、林秀超、张琛</t>
    <phoneticPr fontId="34" type="noConversion"/>
  </si>
  <si>
    <t>PAAS开发，应用支撑平台 Java</t>
    <phoneticPr fontId="34" type="noConversion"/>
  </si>
  <si>
    <t>前端开发 web</t>
    <phoneticPr fontId="34" type="noConversion"/>
  </si>
  <si>
    <t>运维经理
（硬件）</t>
    <phoneticPr fontId="34" type="noConversion"/>
  </si>
  <si>
    <t>运维经理
（软件）</t>
    <phoneticPr fontId="34" type="noConversion"/>
  </si>
  <si>
    <t>招聘、人力制度建设、薪酬、绩效考核</t>
    <phoneticPr fontId="34" type="noConversion"/>
  </si>
  <si>
    <t>综合事务性工作、督办等</t>
    <phoneticPr fontId="34" type="noConversion"/>
  </si>
  <si>
    <t>党务、材料、重点工作跟踪、报销、组织气氛等</t>
    <phoneticPr fontId="34" type="noConversion"/>
  </si>
  <si>
    <t>事务性工作（内部调剂）</t>
    <phoneticPr fontId="34" type="noConversion"/>
  </si>
  <si>
    <t>2021总需求</t>
    <phoneticPr fontId="34" type="noConversion"/>
  </si>
  <si>
    <t>部门</t>
    <phoneticPr fontId="34" type="noConversion"/>
  </si>
  <si>
    <t>2021年底需求人数</t>
    <phoneticPr fontId="34" type="noConversion"/>
  </si>
  <si>
    <t>2022年上半年预估需求人数</t>
    <phoneticPr fontId="34" type="noConversion"/>
  </si>
  <si>
    <t>2022年中
达到人数</t>
    <phoneticPr fontId="34" type="noConversion"/>
  </si>
  <si>
    <t>实习生计划
（2022年下半年）</t>
    <phoneticPr fontId="34" type="noConversion"/>
  </si>
  <si>
    <t>总经理</t>
    <phoneticPr fontId="34" type="noConversion"/>
  </si>
  <si>
    <t>副总经理</t>
    <phoneticPr fontId="34" type="noConversion"/>
  </si>
  <si>
    <t>解决方案中心</t>
    <phoneticPr fontId="34" type="noConversion"/>
  </si>
  <si>
    <t>集成交付中心</t>
    <phoneticPr fontId="34" type="noConversion"/>
  </si>
  <si>
    <t>产品研发中心</t>
    <phoneticPr fontId="34" type="noConversion"/>
  </si>
  <si>
    <t>运营维护中心</t>
    <phoneticPr fontId="34" type="noConversion"/>
  </si>
  <si>
    <t>综合服务中心</t>
    <phoneticPr fontId="34" type="noConversion"/>
  </si>
  <si>
    <t>合计</t>
    <phoneticPr fontId="34" type="noConversion"/>
  </si>
  <si>
    <t>崔润兴</t>
    <phoneticPr fontId="34" type="noConversion"/>
  </si>
  <si>
    <t>苏兆杰</t>
    <phoneticPr fontId="34" type="noConversion"/>
  </si>
  <si>
    <t>大数据开发工程师</t>
    <phoneticPr fontId="34" type="noConversion"/>
  </si>
  <si>
    <t>解决方案经理</t>
    <phoneticPr fontId="34" type="noConversion"/>
  </si>
  <si>
    <t>高级JAVA工程师</t>
    <phoneticPr fontId="34" type="noConversion"/>
  </si>
  <si>
    <t>孙凯</t>
    <phoneticPr fontId="34" type="noConversion"/>
  </si>
  <si>
    <t>姜琛</t>
    <phoneticPr fontId="34" type="noConversion"/>
  </si>
  <si>
    <t>李小永</t>
    <phoneticPr fontId="34" type="noConversion"/>
  </si>
  <si>
    <t xml:space="preserve">王佑鹏 </t>
    <phoneticPr fontId="34" type="noConversion"/>
  </si>
  <si>
    <t>确认中</t>
    <phoneticPr fontId="34" type="noConversion"/>
  </si>
  <si>
    <t>截止2021年9月9日工业互联网事业部待入职人员</t>
    <phoneticPr fontId="34" type="noConversion"/>
  </si>
  <si>
    <t>韩冰</t>
    <phoneticPr fontId="34" type="noConversion"/>
  </si>
  <si>
    <t>刘福生</t>
    <phoneticPr fontId="34" type="noConversion"/>
  </si>
  <si>
    <t>徐海宁、包崇雷、董金银、李志军</t>
    <phoneticPr fontId="34" type="noConversion"/>
  </si>
  <si>
    <t>刘海军、朱成</t>
    <phoneticPr fontId="34" type="noConversion"/>
  </si>
  <si>
    <t>王胜云、苏兆杰</t>
    <phoneticPr fontId="34" type="noConversion"/>
  </si>
  <si>
    <t>截止2021.9.15需招聘</t>
    <phoneticPr fontId="34" type="noConversion"/>
  </si>
  <si>
    <t>产品解决方案中心</t>
    <phoneticPr fontId="34" type="noConversion"/>
  </si>
  <si>
    <t>截止2021.9.16待入职人员</t>
    <phoneticPr fontId="34" type="noConversion"/>
  </si>
  <si>
    <t>截止2020.9.16仍需招聘</t>
    <phoneticPr fontId="34" type="noConversion"/>
  </si>
  <si>
    <t>每周二上午</t>
    <phoneticPr fontId="34" type="noConversion"/>
  </si>
  <si>
    <t>研发中心</t>
    <phoneticPr fontId="34" type="noConversion"/>
  </si>
  <si>
    <t>每周五上午</t>
    <phoneticPr fontId="34" type="noConversion"/>
  </si>
  <si>
    <t>每周五下午</t>
    <phoneticPr fontId="34" type="noConversion"/>
  </si>
  <si>
    <t>中心名称</t>
    <phoneticPr fontId="34" type="noConversion"/>
  </si>
  <si>
    <t>每周二下午</t>
    <phoneticPr fontId="34" type="noConversion"/>
  </si>
  <si>
    <t>交付、运维、解决方案中心</t>
    <phoneticPr fontId="34" type="noConversion"/>
  </si>
  <si>
    <t>初试评委</t>
    <phoneticPr fontId="34" type="noConversion"/>
  </si>
  <si>
    <t>田兆燕、邵国鹏、褚素梅</t>
    <phoneticPr fontId="34" type="noConversion"/>
  </si>
  <si>
    <t>王卜堂、陈峰、袁恒明</t>
    <phoneticPr fontId="34" type="noConversion"/>
  </si>
  <si>
    <t>备注</t>
    <phoneticPr fontId="34" type="noConversion"/>
  </si>
  <si>
    <t>复试评委</t>
    <phoneticPr fontId="34" type="noConversion"/>
  </si>
  <si>
    <t>书记视时间参加复试；
候场、引导：刘心怡；初试通过后直接进入复试室</t>
    <phoneticPr fontId="34" type="noConversion"/>
  </si>
  <si>
    <t>初试安排</t>
    <phoneticPr fontId="34" type="noConversion"/>
  </si>
  <si>
    <t>复试安排</t>
    <phoneticPr fontId="34" type="noConversion"/>
  </si>
  <si>
    <t>复试到场人数</t>
    <phoneticPr fontId="34" type="noConversion"/>
  </si>
  <si>
    <t>截止2021.9.16待入职</t>
    <phoneticPr fontId="34" type="noConversion"/>
  </si>
  <si>
    <t>截止2021.9.16需招聘</t>
    <phoneticPr fontId="34" type="noConversion"/>
  </si>
  <si>
    <t>解决方案中心</t>
  </si>
  <si>
    <t>交付、运维</t>
  </si>
  <si>
    <t>交付、运维</t>
    <phoneticPr fontId="34" type="noConversion"/>
  </si>
  <si>
    <t>唐超、包崇雷</t>
  </si>
  <si>
    <t>唐超、包崇雷</t>
    <phoneticPr fontId="34" type="noConversion"/>
  </si>
  <si>
    <t>陈峰、罗开仲、褚素梅</t>
    <phoneticPr fontId="34" type="noConversion"/>
  </si>
  <si>
    <t>陈峰、唐超（包崇雷）、褚素梅</t>
    <phoneticPr fontId="34" type="noConversion"/>
  </si>
  <si>
    <t>初试人数</t>
  </si>
  <si>
    <t>初试人数</t>
    <phoneticPr fontId="34" type="noConversion"/>
  </si>
  <si>
    <t>每周六</t>
  </si>
  <si>
    <t>每周六</t>
    <phoneticPr fontId="34" type="noConversion"/>
  </si>
  <si>
    <t>每周二</t>
  </si>
  <si>
    <t>每周二</t>
    <phoneticPr fontId="34" type="noConversion"/>
  </si>
  <si>
    <t>复试</t>
  </si>
  <si>
    <t>复试</t>
    <phoneticPr fontId="34" type="noConversion"/>
  </si>
  <si>
    <t>每周二、周六下午；周四上午进行复试；复试评委：王卜堂、陈峰、袁恒明</t>
    <phoneticPr fontId="34" type="noConversion"/>
  </si>
  <si>
    <t>2021年9月20日—9月26日</t>
    <phoneticPr fontId="39" type="noConversion"/>
  </si>
  <si>
    <t>集成交付、运维中心</t>
    <phoneticPr fontId="34" type="noConversion"/>
  </si>
  <si>
    <t>2021年9月27日—10月10日</t>
    <phoneticPr fontId="39" type="noConversion"/>
  </si>
  <si>
    <t>2021年10月11日—10月17日</t>
    <phoneticPr fontId="39" type="noConversion"/>
  </si>
  <si>
    <t>2021年10月18日—10月24日</t>
    <phoneticPr fontId="39" type="noConversion"/>
  </si>
  <si>
    <t>周期</t>
    <phoneticPr fontId="34" type="noConversion"/>
  </si>
  <si>
    <t>应初试人数</t>
    <phoneticPr fontId="34" type="noConversion"/>
  </si>
  <si>
    <t>实际初试人数</t>
    <phoneticPr fontId="34" type="noConversion"/>
  </si>
  <si>
    <t>进入复试人数</t>
    <phoneticPr fontId="34" type="noConversion"/>
  </si>
  <si>
    <t>计划完成率</t>
    <phoneticPr fontId="34" type="noConversion"/>
  </si>
  <si>
    <t>排名</t>
    <phoneticPr fontId="34" type="noConversion"/>
  </si>
  <si>
    <t>初试安排</t>
  </si>
  <si>
    <t>中心名称</t>
  </si>
  <si>
    <t>陈峰、罗开仲</t>
  </si>
  <si>
    <t>研发中心</t>
  </si>
  <si>
    <t>田兆燕、邵国鹏</t>
  </si>
  <si>
    <t>初试技术评委</t>
    <phoneticPr fontId="34" type="noConversion"/>
  </si>
  <si>
    <t>张帅/褚素梅</t>
    <phoneticPr fontId="34" type="noConversion"/>
  </si>
  <si>
    <t>综合面</t>
    <phoneticPr fontId="34" type="noConversion"/>
  </si>
  <si>
    <t>每周二下午、周四上午、周六全天进行复试；复试评委：于书记（视时间参加）、王卜堂、陈峰、袁恒明</t>
    <phoneticPr fontId="34" type="noConversion"/>
  </si>
  <si>
    <t>各环节依次进行</t>
    <phoneticPr fontId="34" type="noConversion"/>
  </si>
  <si>
    <t>孟晓/聂晓丹</t>
    <phoneticPr fontId="34" type="noConversion"/>
  </si>
  <si>
    <t>刘心怡/王帅</t>
    <phoneticPr fontId="34" type="noConversion"/>
  </si>
  <si>
    <t>时间</t>
    <phoneticPr fontId="34" type="noConversion"/>
  </si>
  <si>
    <t>姓名</t>
    <phoneticPr fontId="34" type="noConversion"/>
  </si>
  <si>
    <t>每周四</t>
    <phoneticPr fontId="34" type="noConversion"/>
  </si>
  <si>
    <t>智慧电厂解决方案经理</t>
    <phoneticPr fontId="34" type="noConversion"/>
  </si>
  <si>
    <t>智慧煤矿解决方案经理（洗选煤方向）</t>
    <phoneticPr fontId="34" type="noConversion"/>
  </si>
  <si>
    <t>智慧煤矿解决方案经理（矿山方向）</t>
    <phoneticPr fontId="34" type="noConversion"/>
  </si>
  <si>
    <t>技术战略部</t>
    <phoneticPr fontId="34" type="noConversion"/>
  </si>
  <si>
    <t>任职要求</t>
    <phoneticPr fontId="34" type="noConversion"/>
  </si>
  <si>
    <t xml:space="preserve">
1.全日制工学本科以上学历，40周岁以下，5年以上发电厂信息化、智能化从业经历；
2.对火电行业数字化转型有深刻地理解和实践，了解电厂信息化方面痛点和需求；
3.有电厂信息化整体方案设计、业务咨询的能力，有技术文档撰写功底及解决方案宣讲能力。
4.有一定的IT基础知识，包括中台、服务器、存储、网络、数据库、中间件、虚拟化、容器等方面；有工业互联网从业背景者优先；熟悉云计算、大数据、人工智能等相关技术者优先；
6.能力素养：积极乐观、吃苦耐劳、抗压能力强，能适应工业互联网行业勇于创新、快速变化的企业文化；具备一定的团队意识；有较强的自学能力、问题分析处理能力。</t>
    <phoneticPr fontId="34" type="noConversion"/>
  </si>
  <si>
    <t xml:space="preserve">
1.深刻理解火电厂企业数字化转型需求，能够输出火电厂数字化转型战略规划和解决方案，推进相应解决方案在客户项目中落地；
2.通过短期的客户业务调研，能快速捕捉火电厂行业客户业务痛点，结合企业自身核心产品能力，提出相应的定制解决方案；
3.负责解决方案拓展、展会支撑等工作，能够根据客户业务场景并结合自身核心产品能力，独立输出解决方案，拓展项目合作机会点。
</t>
    <phoneticPr fontId="34" type="noConversion"/>
  </si>
  <si>
    <t>1.全日制工学本科以上学历，40周岁以下，5年以上洗选煤信息化相关工作经验；
2.熟悉煤炭洗选工艺流程，清楚行业痛点和业务需求，熟悉所在二级公司各洗煤厂基本情况，具有选煤厂信息化建设（改造）经验。
3.有洗选煤方面信息化整体方案设计、业务咨询的能力，有技术文档撰写功底，解决方案宣讲能力。
4.一定的IT基础知识，包括中台、服务器、存储、网络、数据库、中间件、虚拟化、容器等方面，有工业互联网从业背景者优先；熟悉云计算、大数据、人工智能等相关技术者优先。
5.能力素养：积极乐观、吃苦耐劳、抗压能力强，能适应工业互联网行业勇于创新、快速变化的企业文化；具备一定的团队意识；有较强的自学能力、问题分析处理能力。</t>
    <phoneticPr fontId="34" type="noConversion"/>
  </si>
  <si>
    <t xml:space="preserve">
1.深刻理解洗选煤数字化转型需求，能够输出洗选煤数字化转型端到端解决方案，推进相应解决方案在客户项目中落地；
2.负责洗选煤数字化转型需求分析、评估、总结行业客户诉求，基于对行业和客户需求的深入理解，为客户提供端到端解决方案，打造行业标杆；
3.负责解决方案拓展、展会支撑等工作，能够根据客户业务场景并结合自身核心产品能力，独立输出解决方案，拓展项目合作机会点。
</t>
    <phoneticPr fontId="34" type="noConversion"/>
  </si>
  <si>
    <t xml:space="preserve">
1.全日制工学本科以上学历，40周岁以下，5年以上煤矿山信息化、智能化工作经验；
2.熟悉矿山行业技术特点和业务痛点；
3有煤矿山信息化整体方案设计、业务咨询的能力，有技术文档撰写功底，解决方案宣讲能力。
4.有一定的IT基础知识，包括中台、服务器、存储、网络、数据库、中间件、虚拟化、容器等方面;有工业互联网从业背景者优先;熟悉云计算、大数据、人工智能等相关技术者优先。
5.能力素养：积极乐观、吃苦耐劳、抗压能力强，能适应工业互联网行业勇于创新、快速变化的企业文化；具备一定的团队意识；有较强的自学能力、问题分析处理能力。</t>
    <phoneticPr fontId="34" type="noConversion"/>
  </si>
  <si>
    <t xml:space="preserve">
1.深刻理解智慧矿山数字化转型需求，能够输出智慧矿山数字化转型战略规划和业务解决方案，推进相应解决方案在客户项目中落地；
2.负责智慧矿山需求分析、评估、总结行业客户诉求，基于对行业和客户需求的深入理解，为客户提供端到端解决方案，打造行业标杆；
3.负责解决方案拓展、展会支撑等工作，具备一定的宣讲能力，能够根据客户业务场景并结合自身核心产品能力，独立定制化解决方案，拓展项目合作机会点；
4.负责智慧矿山行业竞争分析工作，收集友商产品关键能力信息和项目拓展信息，维护格局沙盘。
</t>
    <phoneticPr fontId="34" type="noConversion"/>
  </si>
  <si>
    <t xml:space="preserve">
1.3年工作经验；具备项目管理能力，有PMP证书者优先；
2.精通服务器、通讯、监控、视频会商等的安装、配置、运行及常规故障处理；
3.精通 虚拟化软件、数据库软件 ；
4.协助甲方进行相关的网络设备、防火墙、服务器、存储器等硬件设备的调试；
5.具有煤矿专业背景，具有自动化(DCS/PLC/SCADA)或者生产执行层（mes）系统相关经验优先；
6.做过大型煤矿综合自动化系统项目的优先；
7.有责任心和敬业精神。</t>
    <phoneticPr fontId="34" type="noConversion"/>
  </si>
  <si>
    <t xml:space="preserve">
1.负责项目的前期沟通、需求调研、需求分析梳理等工作；
2.负责项目实施方案设计、实施计划、技术协议书编写，与客户沟通汇报。
3.负责项目的开发、实施、验收等项目管理工作；
4.负责项目实施过程中与用户的沟通协调工作。
5.负责视频会议，工业视频，门禁，安防，机房建设，一卡通等项目的落地。
</t>
    <phoneticPr fontId="34" type="noConversion"/>
  </si>
  <si>
    <t xml:space="preserve">
1.具备项目管理能力，有PMP证书者优先
2.具有自动化(DCS/PLC/SCADA)项目方案或者实施经验；
3.生产执行层（mes）、能源、设备、质量信息化项目方案或者实施经验；
4.丰富的 OPC DA, OPC UA ,ODBC, MODBUS_TCP/IP ,REST APIR,websocket,数据库，文件解析 通讯调试经验；
5.具备工业互联网平台项目相关经验优先；
6.有责任心和敬业精神，能适应出差。</t>
    <phoneticPr fontId="34" type="noConversion"/>
  </si>
  <si>
    <t xml:space="preserve">
1.负责项目的前期沟通、需求调研、需求分析梳理等工作；
2.负责项目实施方案设计、实施计划、技术协议书编写，与客户沟通汇报。
3.负责项目的开发、实施、验收等项目管理工作；
4.负责项目实施过程中与用户的沟通协调工作。
5.主要负责数据采集项目的落地或者项目中数据采集部分。
</t>
    <phoneticPr fontId="34" type="noConversion"/>
  </si>
  <si>
    <t xml:space="preserve">
1.熟悉网络安全防护整体架构、熟练掌握各类软硬件安全防护应用；
2.熟练掌握防病毒、防火墙、安全桌面、上网行为管理、邮件归档等安全类系统共同维护和优化；
3.熟悉AD域控、EXCHANGE等桌面终端和运维监控平台的日常维护和优化；
4.熟练掌握网络架构策略、交换机、F5、电话系统、堡垒机、日志服务器等的日常运维；
5.具有CISSP、CISP、CCIE、PMP、DBA、信息安全等技能证书者优先；
6.应急管理方法和技术，包括业务连续性、事件管理、应急预案编制、维护和演练；操作系统、中间件、数据库等常用应急处置方法等。
7.Web安全、中间件、数据库等常见安全漏洞及利用方法，内网安全渗透测试知识，常用渗透测试工具等
8.具有CISP、CISSP或PMP等证书者优先 。</t>
    <phoneticPr fontId="34" type="noConversion"/>
  </si>
  <si>
    <t xml:space="preserve">
1、使用代码审计工具完成项目的源代码审计工作，对发现的漏洞进行审核：例如常见web漏洞：注入漏洞、跨站脚本漏洞、上传漏洞、跨站请求伪造漏洞等；
2、配合完成源代码审计相关的工作，如：安全编码规范制定、源代码审计指南编写、安全开发代码参考及源代码审计技能培训等；　
3、在出现网络攻击或安全事件时，提供紧急响应服务，帮助用户恢复系统及调查取证；对互联网领域的重大安全事件、最新安全威胁进行跟踪、分析、研究；
4、负责病毒样本处理、恶意代码逆向分析，与分析报告的编写。分析木马、病毒工作原理，并提供清除方案；
5、信息资产识别、分析、统计，制定和实施网络安全规划；
6、建立和执行网络安全制度和机制，协调/提供网络安全保障资源，组织执行风险管理的技能，建立网络安全防护体系的技能
7、对风险评估对象的信息进行收集和分析，建立风险评价准则和风险可接受准则，识别资产、威胁、脆弱性和已有安全控制措施，使用各类风险评估相关工具和方法分析并评价安全风险，根据风险分析结果，提出风险处置建议，并编制风险评估报告，使用各类安全监控方法和工具进行网络安全监控，识别、研判、响应、处置网络安全事件。
</t>
    <phoneticPr fontId="34" type="noConversion"/>
  </si>
  <si>
    <t xml:space="preserve">
1.具备项目管理能力具备PMP证书，具备千万级信息化项目的管理经验；
2.具备工业互联网项目实施经验；
3.熟悉煤炭，化工，热电行业中的任意一种，具备煤炭，化工，热电大型项目实施经验；
4.具备大型集团，大型国企项目实施经验。
5.有责任心和敬业精神。</t>
    <phoneticPr fontId="34" type="noConversion"/>
  </si>
  <si>
    <t xml:space="preserve">1.负责带领项目团队，完成对项目全生命周期管理，促成项目的成功交付；
2.负责确保交付项目按合同约定，满足客户预期，实现客户满意度；维护客户关系，赢得客户信赖；
3.负责有效平衡项目成本、项目进度、项目范围、项目质量、以及客户满意度间的关系；
4.负责组织项目例行汇报、交流；编写、整理项目所涉及阶段汇报及项目验收报告等文档，实现对项目的过程管理；
5.负责沟通、协调、推动解决项目中出现的相关问题；
</t>
    <phoneticPr fontId="34" type="noConversion"/>
  </si>
  <si>
    <t xml:space="preserve">
1.全日制本科及以上学历，计算机相关专业，工作地点：济南；
2.至少2年及以上测试开发经验；
3.对测试流程.测试用例.测试方法等熟练掌握；
4.掌握Java/python/C 或其他至少一种编程语言，有自动化测试开发经验者优先考虑；
5.有主流自动化测试框架和工具使用经验，包括但不限于RF，TestNg，Selenium；
6.熟悉MySql，Oracle等主流数据库，熟练使用linux操作系统；
7.熟悉测试流程和测试用例设计方法,能主动进行技术钻研；
8.有较强的的逻辑思维能力，有流程优化和创新意识，能主动通过技术手段提升产品质量与测试效率；</t>
    <phoneticPr fontId="34" type="noConversion"/>
  </si>
  <si>
    <t xml:space="preserve">
1.熟悉软件工程测试方法论，熟练软件开发流程；
2.负责公司工业互联网平台及平台SaaS应用的测试工作，包括但不限于容器化、微服务、WEB、APP、小程序、微应用等；
3.负责平台与业务应用的功能、性能及接口测试，制定测试计划与方案，编写测试相关文档并执行；
4.编写和维护自动化测试脚本；
</t>
    <phoneticPr fontId="34" type="noConversion"/>
  </si>
  <si>
    <t xml:space="preserve">
1.5年以上工作经验；具备项目管理能力，熟悉软件开发流程、设计模式，较好的文档能力及良好的编码风格；
2.具备生产执行层（mes）、能源、设备、质量信息化项目经验值优先；
3.具备双防、煤矿生产调度项目、防止水等信息化项目经验者优先；
4.熟悉微服务、Mesh、Serverless、DevOps等云原生技术者优先；
5.对docker和k8s、Mesos及相关API有深入理解，有相关开发经验者优先；
6.熟悉Kubernetes、Marathon的容器调度系统；
7.精通一门编程语言；
8.有责任心和敬业精神。</t>
    <phoneticPr fontId="34" type="noConversion"/>
  </si>
  <si>
    <t xml:space="preserve">
1.负责平台应用软件的维护，熟悉工业互联网平台软件开发架构。
2.有运维工作规范编写、运维体系建设，运维流程梳理的经验。
</t>
    <phoneticPr fontId="34" type="noConversion"/>
  </si>
  <si>
    <t xml:space="preserve">
1.具备项目管理能力，有PMP证书者+17:18优先；
2.精通服务器、通讯、监控、视频会商等的安装、配置、运行及常规故障处理；3年工作经验；
3.精通 虚拟化软件、数据库软件 ；
4.协助甲方进行相关的网络设备、防火墙、服务器、存储器等硬件设备的调试；
5.具有煤矿专业背景，具有自动化(DCS/PLC/SCADA)或者生产执行层（mes）系统相关经验优先；
6.做过大型煤矿综合自动化系统项目的优先；
7.有责任心和敬业精神。</t>
    <phoneticPr fontId="34" type="noConversion"/>
  </si>
  <si>
    <t xml:space="preserve">
1.负责视频会议，工业视频，门禁，安防，机房建设，一卡通等项目的运行。
2.有运维工作规范编写、运维体系建设，运维流程梳理的经验。
</t>
    <phoneticPr fontId="34" type="noConversion"/>
  </si>
  <si>
    <t xml:space="preserve">
1.负责整体产品路线规划，解决方案设计、产品竞争力分析工作；
2.负责售前客户需求访谈、方案准备、内外客户现场讲解与产品演示;
3.负责解决方案主打材料撰写及方案内部培训；
4.协助市场部进行产品销售材料编写,以及销售部门的培训工作;
5.协助完成产品品牌宣传等工作。
</t>
    <phoneticPr fontId="34" type="noConversion"/>
  </si>
  <si>
    <t xml:space="preserve">
1.全日制本科以上学历，至少具备智慧矿山、智慧煤化工、智慧电厂、智慧新能源、大数据这些专题之一行业经验及工业互联网端到端产品规划和设计能力；,3年以上行业从业经历；
2.熟悉工业互联网端到端架构；
3.了解5G等最新网络技术在行业中的应用；
4.思路清晰，具备出色地解决方案宣讲能力和培训能力；
5.具备客户关键需求的把控能力；
6.具有较强的项目组织能力和沟通协调能力；
7.积极稳健,抗压能力强,具备一定的团队意识；
8.具有较强的自学能力、问.题分析处理能力。</t>
    <phoneticPr fontId="34" type="noConversion"/>
  </si>
  <si>
    <t xml:space="preserve">
1.负责工业互联网平台的微服务开发工作；
2.参与技术架构设计、重构、优化，根据业务规划及技术规划制定方案；
3.负责根据架构进行模块划分，确定模块之间的接口；
4.负责设计及开发核心模块功能，并指导Java开发工程师进行工作；
5.参与技术攻关，解决技术问题，有足够的钻研精神和出色的学习能力。
</t>
    <phoneticPr fontId="34" type="noConversion"/>
  </si>
  <si>
    <t xml:space="preserve">
1.计算机相关专业，至少五年以上相关工作经验。 
2.精通java核心机制，熟悉多线程编程，内存管理机制和JVM常用优化手段。
3.熟练使用Spring Boot/Spring Cloud架构和相关组件，深刻理解微服务架构中的典型问题和解决方案，熟悉分布式架构的中间件原理和使用方法。
4.熟练掌握MySQL开发、原理和常用性能优化；熟悉Tomcat，Nginx等开源Web服务器；熟悉常用的缓存机制和消息队列技术；熟练使用Maven、SVN、Git等。
5.能承受工作压力，有责任心和上进心。</t>
    <phoneticPr fontId="34" type="noConversion"/>
  </si>
  <si>
    <t xml:space="preserve">
1.负责工业互联网平台大数据相关的开发工作；
2.负责工业大数据平台架构和数据服务设计与研发；
3.负责大数据离线／实时相关系统的数据Pipeline设计，开发；包括离线、实时数据加工、计算、ETL、管理、监控等模块；
4.负责相关大数据管理和运维保障工具的部署与实施；
5.参与技术攻关，解决技术问题，有足够的钻研精神和出色的学习能力。
</t>
    <phoneticPr fontId="34" type="noConversion"/>
  </si>
  <si>
    <t xml:space="preserve">
1.计算机相关专业，至少五年以上相关工作经验。 
2.精通大数据相关技术栈，包括Hadoop、HBase、Kafka、Spark、Flink、Clickhouse、Druid、Hive、Redis等。
3.具有流式计算实战经验、熟悉Storm、Spark Streaming、Flink等流式计算框架的运行机制和体系结构，熟悉Flink源码者优先。
4.熟悉离线仓库和实时数仓设计、技术实施经验和理论基础；
5.能承受工作压力，有责任心和上进心。</t>
    <phoneticPr fontId="34" type="noConversion"/>
  </si>
  <si>
    <t xml:space="preserve">
1.负责工业互联网平台容器云基础设施的构建和优化；
2.负责通用PaaS平台组件的扩展与维护，保障平台系统稳定性；
3.负责平台及应用微服务的编排部署设计与实施；
4.负责了解主流产品的技术走向，负责相关技术选型和方案设计；
5.参与技术攻关，解决技术问题，有足够的钻研精神和出色的学习能力。
</t>
    <phoneticPr fontId="34" type="noConversion"/>
  </si>
  <si>
    <t>1.计算机相关专业，至少五年以上相关工作经验。 
2.深入理解Kubernetes、Docker、Istio等云原生技术，有云原生领域架构设计经验者优先。
4.熟悉分布式存储GlusterFS、Ceph、NFS等。
5.熟悉Shell、Python/Go语言，能够熟练开发应用。
6.熟悉各大云厂商计算、存储相关产品及技术解决方案。
7.能承受工作压力，有责任心和上进心。</t>
    <phoneticPr fontId="34" type="noConversion"/>
  </si>
  <si>
    <t>1.三年以上的UI设计经验，能把握当下的设计流行趋势，提出创意性的设计思路；
2.对交互设计有一定了解，能与PM协同完成产品交互输出；
3.精通Photoshop、Sketch、AI、AE 、Principle等软件；
4.熟悉Web、iOS、Android的规范，具备成熟的设计理论和技法；
5.有良好的团队合作精神，富有激情和主动性，良好的学习能力。</t>
    <phoneticPr fontId="34" type="noConversion"/>
  </si>
  <si>
    <t xml:space="preserve">
1.负责工业互联网平台的页面设计以及相关工作(含Web/App)；
2.负责产品中各种交互界面、图标、LOGO、按钮等相关元素的设计与制作；
3.根据产品需求和产品定义，与技术配合推进界面及交互设计的最终实现；
4.负责产品的设计规范，保证体验一致性。
</t>
    <phoneticPr fontId="34" type="noConversion"/>
  </si>
  <si>
    <t xml:space="preserve">
1.计算机科学与技术、软件工程、信息管理及相关专业专科及以上学历；
2.有二年以上人工智能（知识图谱/机器学习/深度学习/算法研究）工作经验；
3.精通人工智能自然语言处理相关技能及工具，能掌握别设计相关算法，对语义识别的相关模型较为理解；从结构化的和非结构化的数据中获取信息。熟悉知识图谱等知识组织和应用。
4.精通深度学习开源平台，如TensorFlow、Torth、Caffe、Theano等，并且至少具有一个平台上的项目开发经验；
5.精通Python开发语言；
6.良好的编程习惯，并具有良好的需求理解能力，从事过系统的概要设计和详细设计,良好的语言表达和沟通能力，具有良好的团队合作精神和作风。具有快速学习能力、能高效、独立的解决问题。</t>
    <phoneticPr fontId="34" type="noConversion"/>
  </si>
  <si>
    <t xml:space="preserve">
1.负责煤炭行业大数据的机器学习、语义识别、知识图谱的构建及知识应用设计和开发工作。
2.负责推动人工智能方面在煤炭行业大数据中的智慧矿山等方面的应用开发；
</t>
    <phoneticPr fontId="34" type="noConversion"/>
  </si>
  <si>
    <t>招聘人数</t>
    <phoneticPr fontId="34" type="noConversion"/>
  </si>
  <si>
    <t>云鼎科技股份有限公司2021年度人员招聘需求表</t>
    <phoneticPr fontId="3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</si>
</sst>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宋体"/>
      <charset val="134"/>
      <scheme val="minor"/>
    </font>
    <font>
      <sz val="11"/>
      <color theme="1"/>
      <name val="宋体"/>
      <family val="2"/>
      <scheme val="minor"/>
    </font>
    <font>
      <b/>
      <sz val="11"/>
      <color theme="1"/>
      <name val="宋体"/>
      <family val="3"/>
      <charset val="134"/>
      <scheme val="minor"/>
    </font>
    <font>
      <sz val="11"/>
      <color rgb="FFFF0000"/>
      <name val="宋体"/>
      <family val="3"/>
      <charset val="134"/>
      <scheme val="minor"/>
    </font>
    <font>
      <b/>
      <sz val="9"/>
      <color theme="1"/>
      <name val="宋体"/>
      <family val="3"/>
      <charset val="134"/>
      <scheme val="minor"/>
    </font>
    <font>
      <sz val="9"/>
      <color theme="1"/>
      <name val="宋体"/>
      <family val="3"/>
      <charset val="134"/>
      <scheme val="minor"/>
    </font>
    <font>
      <b/>
      <sz val="14"/>
      <color theme="1"/>
      <name val="宋体"/>
      <family val="3"/>
      <charset val="134"/>
      <scheme val="minor"/>
    </font>
    <font>
      <sz val="11"/>
      <name val="仿宋_GB2312"/>
      <family val="3"/>
      <charset val="134"/>
    </font>
    <font>
      <sz val="11"/>
      <color theme="1"/>
      <name val="仿宋_GB2312"/>
      <family val="3"/>
      <charset val="134"/>
    </font>
    <font>
      <b/>
      <sz val="14"/>
      <color theme="0"/>
      <name val="宋体"/>
      <family val="3"/>
      <charset val="134"/>
      <scheme val="minor"/>
    </font>
    <font>
      <sz val="12"/>
      <color theme="1"/>
      <name val="宋体"/>
      <family val="3"/>
      <charset val="134"/>
      <scheme val="minor"/>
    </font>
    <font>
      <sz val="12"/>
      <color rgb="FFFF0000"/>
      <name val="宋体"/>
      <family val="3"/>
      <charset val="134"/>
      <scheme val="minor"/>
    </font>
    <font>
      <sz val="12"/>
      <color rgb="FF000000"/>
      <name val="宋体"/>
      <family val="3"/>
      <charset val="134"/>
      <scheme val="minor"/>
    </font>
    <font>
      <b/>
      <sz val="12"/>
      <color theme="1"/>
      <name val="宋体"/>
      <family val="3"/>
      <charset val="134"/>
      <scheme val="minor"/>
    </font>
    <font>
      <b/>
      <sz val="16"/>
      <color theme="1"/>
      <name val="宋体"/>
      <family val="3"/>
      <charset val="134"/>
      <scheme val="minor"/>
    </font>
    <font>
      <b/>
      <sz val="16"/>
      <color rgb="FFFF0000"/>
      <name val="宋体"/>
      <family val="3"/>
      <charset val="134"/>
      <scheme val="minor"/>
    </font>
    <font>
      <sz val="11"/>
      <color rgb="FF000000"/>
      <name val="宋体"/>
      <family val="3"/>
      <charset val="134"/>
      <scheme val="minor"/>
    </font>
    <font>
      <sz val="12"/>
      <color rgb="FF000000"/>
      <name val="宋体"/>
      <family val="3"/>
      <charset val="134"/>
    </font>
    <font>
      <b/>
      <sz val="22"/>
      <color theme="1"/>
      <name val="宋体"/>
      <family val="3"/>
      <charset val="134"/>
      <scheme val="minor"/>
    </font>
    <font>
      <sz val="12"/>
      <name val="宋体"/>
      <family val="3"/>
      <charset val="134"/>
      <scheme val="minor"/>
    </font>
    <font>
      <b/>
      <sz val="20"/>
      <color theme="1"/>
      <name val="宋体"/>
      <family val="3"/>
      <charset val="134"/>
      <scheme val="minor"/>
    </font>
    <font>
      <sz val="14"/>
      <color theme="1"/>
      <name val="宋体"/>
      <family val="3"/>
      <charset val="134"/>
      <scheme val="minor"/>
    </font>
    <font>
      <sz val="14"/>
      <color theme="1"/>
      <name val="仿宋_GB2312"/>
      <family val="3"/>
      <charset val="134"/>
    </font>
    <font>
      <sz val="14"/>
      <color rgb="FFFF0000"/>
      <name val="仿宋_GB2312"/>
      <family val="3"/>
      <charset val="134"/>
    </font>
    <font>
      <sz val="14"/>
      <color rgb="FF000000"/>
      <name val="仿宋_GB2312"/>
      <family val="3"/>
      <charset val="134"/>
    </font>
    <font>
      <b/>
      <sz val="14"/>
      <color theme="1"/>
      <name val="仿宋_GB2312"/>
      <family val="3"/>
      <charset val="134"/>
    </font>
    <font>
      <sz val="16"/>
      <color theme="1"/>
      <name val="仿宋_GB2312"/>
      <family val="3"/>
      <charset val="134"/>
    </font>
    <font>
      <b/>
      <sz val="16"/>
      <color theme="1"/>
      <name val="仿宋_GB2312"/>
      <family val="3"/>
      <charset val="134"/>
    </font>
    <font>
      <b/>
      <sz val="16"/>
      <color rgb="FFFF0000"/>
      <name val="仿宋_GB2312"/>
      <family val="3"/>
      <charset val="134"/>
    </font>
    <font>
      <sz val="14"/>
      <name val="仿宋_GB2312"/>
      <family val="3"/>
      <charset val="134"/>
    </font>
    <font>
      <sz val="11"/>
      <color theme="1"/>
      <name val="宋体"/>
      <family val="3"/>
      <charset val="134"/>
      <scheme val="minor"/>
    </font>
    <font>
      <sz val="9"/>
      <name val="宋体"/>
      <family val="3"/>
      <charset val="134"/>
    </font>
    <font>
      <b/>
      <sz val="9"/>
      <name val="宋体"/>
      <family val="3"/>
      <charset val="134"/>
    </font>
    <font>
      <sz val="11"/>
      <color theme="1"/>
      <name val="宋体"/>
      <family val="3"/>
      <charset val="134"/>
      <scheme val="minor"/>
    </font>
    <font>
      <sz val="9"/>
      <name val="宋体"/>
      <family val="3"/>
      <charset val="134"/>
      <scheme val="minor"/>
    </font>
    <font>
      <b/>
      <sz val="9"/>
      <color indexed="81"/>
      <name val="宋体"/>
      <family val="3"/>
      <charset val="134"/>
    </font>
    <font>
      <sz val="9"/>
      <color indexed="81"/>
      <name val="宋体"/>
      <family val="3"/>
      <charset val="134"/>
    </font>
    <font>
      <b/>
      <sz val="11"/>
      <color theme="0"/>
      <name val="宋体"/>
      <family val="3"/>
      <charset val="134"/>
      <scheme val="minor"/>
    </font>
    <font>
      <sz val="11"/>
      <color theme="1"/>
      <name val="宋体"/>
      <family val="2"/>
      <charset val="134"/>
      <scheme val="minor"/>
    </font>
    <font>
      <sz val="9"/>
      <name val="宋体"/>
      <family val="2"/>
      <charset val="134"/>
      <scheme val="minor"/>
    </font>
    <font>
      <b/>
      <sz val="11"/>
      <color rgb="FFFFFFFF"/>
      <name val="宋体"/>
      <family val="3"/>
      <charset val="134"/>
    </font>
    <font>
      <sz val="11"/>
      <color rgb="FF000000"/>
      <name val="宋体"/>
      <family val="3"/>
      <charset val="134"/>
    </font>
    <font>
      <b/>
      <sz val="18"/>
      <color theme="1"/>
      <name val="宋体"/>
      <family val="3"/>
      <charset val="134"/>
      <scheme val="minor"/>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bgColor indexed="64"/>
      </patternFill>
    </fill>
    <fill>
      <patternFill patternType="solid">
        <fgColor theme="8"/>
        <bgColor indexed="64"/>
      </patternFill>
    </fill>
    <fill>
      <patternFill patternType="solid">
        <fgColor rgb="FF4472C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000000"/>
      </left>
      <right/>
      <top style="thin">
        <color rgb="FF000000"/>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alignment vertical="center"/>
    </xf>
    <xf numFmtId="0" fontId="33" fillId="0" borderId="0">
      <alignment vertical="center"/>
    </xf>
    <xf numFmtId="9" fontId="33" fillId="0" borderId="0" applyFont="0" applyFill="0" applyBorder="0" applyAlignment="0" applyProtection="0">
      <alignment vertical="center"/>
    </xf>
    <xf numFmtId="0" fontId="33" fillId="0" borderId="0">
      <alignment vertical="center"/>
    </xf>
    <xf numFmtId="0" fontId="30" fillId="0" borderId="0">
      <alignment vertical="center"/>
    </xf>
    <xf numFmtId="0" fontId="30" fillId="0" borderId="0">
      <alignment vertical="center"/>
    </xf>
    <xf numFmtId="0" fontId="30" fillId="0" borderId="0">
      <alignment vertical="center"/>
    </xf>
    <xf numFmtId="9" fontId="30" fillId="0" borderId="0" applyFont="0" applyFill="0" applyBorder="0" applyAlignment="0" applyProtection="0">
      <alignment vertical="center"/>
    </xf>
    <xf numFmtId="0" fontId="38" fillId="0" borderId="0">
      <alignment vertical="center"/>
    </xf>
    <xf numFmtId="0" fontId="1" fillId="0" borderId="0"/>
  </cellStyleXfs>
  <cellXfs count="319">
    <xf numFmtId="0" fontId="0" fillId="0" borderId="0" xfId="0">
      <alignment vertical="center"/>
    </xf>
    <xf numFmtId="0" fontId="0" fillId="2" borderId="0" xfId="0" applyFill="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2" xfId="0" applyFill="1" applyBorder="1" applyAlignment="1">
      <alignment horizontal="center" vertical="center"/>
    </xf>
    <xf numFmtId="0" fontId="0" fillId="2" borderId="3" xfId="0" applyFont="1" applyFill="1" applyBorder="1" applyAlignment="1">
      <alignment vertical="center" wrapText="1"/>
    </xf>
    <xf numFmtId="0" fontId="0" fillId="2" borderId="3" xfId="0" applyFill="1" applyBorder="1" applyAlignment="1">
      <alignment horizontal="center" vertical="center"/>
    </xf>
    <xf numFmtId="0" fontId="0" fillId="0" borderId="1" xfId="0" applyBorder="1" applyAlignment="1">
      <alignment vertical="center" wrapText="1"/>
    </xf>
    <xf numFmtId="0" fontId="33" fillId="0" borderId="0" xfId="1">
      <alignmen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xf>
    <xf numFmtId="0" fontId="2" fillId="0" borderId="1"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vertical="center" wrapText="1"/>
    </xf>
    <xf numFmtId="0" fontId="5" fillId="2" borderId="1" xfId="1" applyFont="1" applyFill="1" applyBorder="1" applyAlignment="1">
      <alignment horizontal="left" vertical="center" wrapText="1"/>
    </xf>
    <xf numFmtId="0" fontId="33" fillId="0" borderId="1" xfId="1" applyBorder="1">
      <alignment vertical="center"/>
    </xf>
    <xf numFmtId="0" fontId="5" fillId="0" borderId="1" xfId="1" applyFont="1" applyBorder="1" applyAlignment="1">
      <alignment horizontal="center" vertical="center" wrapText="1"/>
    </xf>
    <xf numFmtId="0" fontId="5" fillId="0" borderId="1" xfId="1" applyFont="1" applyBorder="1" applyAlignment="1">
      <alignment horizontal="left" vertical="center" wrapText="1"/>
    </xf>
    <xf numFmtId="0" fontId="2" fillId="0" borderId="1" xfId="1" applyFont="1" applyBorder="1" applyAlignment="1">
      <alignment horizontal="center" vertical="center"/>
    </xf>
    <xf numFmtId="0" fontId="3" fillId="0" borderId="0" xfId="3" applyFont="1">
      <alignment vertical="center"/>
    </xf>
    <xf numFmtId="0" fontId="33" fillId="2" borderId="0" xfId="3" applyFill="1">
      <alignment vertical="center"/>
    </xf>
    <xf numFmtId="0" fontId="33" fillId="0" borderId="0" xfId="3">
      <alignment vertical="center"/>
    </xf>
    <xf numFmtId="0" fontId="2" fillId="2" borderId="7" xfId="3" applyFont="1" applyFill="1" applyBorder="1" applyAlignment="1">
      <alignment horizontal="center" vertical="center"/>
    </xf>
    <xf numFmtId="0" fontId="2" fillId="0" borderId="1" xfId="3" applyFont="1" applyBorder="1" applyAlignment="1">
      <alignment horizontal="center" vertical="center"/>
    </xf>
    <xf numFmtId="0" fontId="7" fillId="2" borderId="4" xfId="1" applyFont="1" applyFill="1" applyBorder="1" applyAlignment="1">
      <alignment horizontal="center" vertical="center" wrapText="1"/>
    </xf>
    <xf numFmtId="0" fontId="7" fillId="0" borderId="1" xfId="1" applyFont="1" applyBorder="1" applyAlignment="1">
      <alignment horizontal="center" vertical="center" wrapText="1"/>
    </xf>
    <xf numFmtId="0" fontId="8" fillId="3" borderId="4"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2" borderId="4" xfId="1" applyFont="1" applyFill="1" applyBorder="1" applyAlignment="1">
      <alignment horizontal="center" vertical="center" wrapText="1"/>
    </xf>
    <xf numFmtId="0" fontId="33" fillId="0" borderId="1" xfId="3" applyBorder="1">
      <alignment vertical="center"/>
    </xf>
    <xf numFmtId="0" fontId="3" fillId="3" borderId="1" xfId="3" applyFont="1" applyFill="1" applyBorder="1">
      <alignment vertical="center"/>
    </xf>
    <xf numFmtId="0" fontId="3" fillId="0" borderId="1" xfId="3" applyFont="1" applyBorder="1">
      <alignment vertical="center"/>
    </xf>
    <xf numFmtId="0" fontId="33" fillId="4" borderId="0" xfId="3" applyFill="1">
      <alignment vertical="center"/>
    </xf>
    <xf numFmtId="0" fontId="2" fillId="2" borderId="1" xfId="3" applyFont="1" applyFill="1" applyBorder="1" applyAlignment="1">
      <alignment horizontal="center" vertical="center"/>
    </xf>
    <xf numFmtId="0" fontId="7" fillId="4" borderId="4"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33" fillId="4" borderId="1" xfId="3" applyFill="1" applyBorder="1">
      <alignment vertical="center"/>
    </xf>
    <xf numFmtId="0" fontId="0" fillId="0" borderId="1" xfId="0" applyBorder="1" applyAlignment="1">
      <alignment horizontal="center" vertical="center"/>
    </xf>
    <xf numFmtId="0" fontId="0" fillId="0" borderId="1" xfId="0" applyBorder="1">
      <alignment vertical="center"/>
    </xf>
    <xf numFmtId="0" fontId="3" fillId="0" borderId="0" xfId="0" applyFont="1">
      <alignment vertical="center"/>
    </xf>
    <xf numFmtId="0" fontId="9" fillId="5" borderId="1" xfId="0" applyFont="1" applyFill="1" applyBorder="1" applyAlignment="1">
      <alignment horizontal="center" vertical="center"/>
    </xf>
    <xf numFmtId="0" fontId="9" fillId="5" borderId="4" xfId="0" applyFont="1" applyFill="1" applyBorder="1" applyAlignment="1">
      <alignment horizontal="left" vertical="center"/>
    </xf>
    <xf numFmtId="0" fontId="9"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4"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lignment vertical="center"/>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12" fillId="0" borderId="1"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1" xfId="0" applyNumberFormat="1" applyFont="1" applyBorder="1" applyAlignment="1">
      <alignment horizontal="left" vertical="center"/>
    </xf>
    <xf numFmtId="0" fontId="12" fillId="0" borderId="1" xfId="0" applyNumberFormat="1" applyFont="1" applyBorder="1" applyAlignment="1">
      <alignment horizontal="left" vertical="center" wrapText="1"/>
    </xf>
    <xf numFmtId="0" fontId="17"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9" fillId="5" borderId="4" xfId="0" applyFont="1" applyFill="1" applyBorder="1" applyAlignment="1">
      <alignment horizontal="center" vertical="center"/>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xf>
    <xf numFmtId="0" fontId="10" fillId="0" borderId="8" xfId="0" applyFont="1" applyFill="1" applyBorder="1" applyAlignment="1">
      <alignment horizontal="center" vertical="center"/>
    </xf>
    <xf numFmtId="0" fontId="15"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0" xfId="0" applyAlignment="1">
      <alignment horizontal="left"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2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2" fillId="0" borderId="4" xfId="0" applyFont="1" applyBorder="1" applyAlignment="1">
      <alignment horizontal="center" vertical="center"/>
    </xf>
    <xf numFmtId="0" fontId="22" fillId="0" borderId="8" xfId="0" applyFont="1" applyFill="1" applyBorder="1" applyAlignment="1">
      <alignment horizontal="center" vertical="center"/>
    </xf>
    <xf numFmtId="0" fontId="25" fillId="0" borderId="1" xfId="0" applyFont="1" applyBorder="1" applyAlignment="1">
      <alignment horizontal="center" vertical="center"/>
    </xf>
    <xf numFmtId="0" fontId="26" fillId="0" borderId="0" xfId="0" applyFont="1">
      <alignment vertical="center"/>
    </xf>
    <xf numFmtId="0" fontId="26" fillId="0" borderId="0" xfId="0" applyFont="1" applyAlignment="1">
      <alignment vertical="center" wrapText="1"/>
    </xf>
    <xf numFmtId="0" fontId="26" fillId="0" borderId="0" xfId="0" applyFont="1" applyAlignment="1">
      <alignment horizontal="lef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xf>
    <xf numFmtId="0" fontId="24"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7" fillId="0" borderId="1" xfId="0" applyFont="1" applyBorder="1" applyAlignment="1">
      <alignment horizontal="center" vertical="center"/>
    </xf>
    <xf numFmtId="0" fontId="6" fillId="0" borderId="1" xfId="0" applyFont="1" applyFill="1" applyBorder="1" applyAlignment="1">
      <alignment horizontal="center" vertical="center"/>
    </xf>
    <xf numFmtId="0" fontId="24" fillId="0" borderId="1" xfId="0" applyFont="1" applyBorder="1" applyAlignment="1">
      <alignment horizontal="left" vertical="center" wrapText="1"/>
    </xf>
    <xf numFmtId="0" fontId="23" fillId="0" borderId="1" xfId="0" applyFont="1" applyBorder="1" applyAlignment="1">
      <alignment horizontal="left" vertical="center" wrapText="1"/>
    </xf>
    <xf numFmtId="0" fontId="24" fillId="0" borderId="1" xfId="0" applyNumberFormat="1" applyFont="1" applyBorder="1" applyAlignment="1">
      <alignment horizontal="left" vertical="center" wrapText="1"/>
    </xf>
    <xf numFmtId="0" fontId="24"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xf>
    <xf numFmtId="0" fontId="22" fillId="0" borderId="1" xfId="0" applyFont="1" applyBorder="1" applyAlignment="1">
      <alignment vertical="center" wrapText="1"/>
    </xf>
    <xf numFmtId="0" fontId="22" fillId="0" borderId="1" xfId="0" applyFont="1" applyBorder="1">
      <alignment vertical="center"/>
    </xf>
    <xf numFmtId="0" fontId="23" fillId="0" borderId="1" xfId="0" applyFont="1" applyBorder="1" applyAlignment="1">
      <alignment vertical="center" wrapText="1"/>
    </xf>
    <xf numFmtId="0" fontId="22" fillId="0" borderId="0" xfId="0" applyFont="1" applyAlignment="1">
      <alignment vertical="center" wrapText="1"/>
    </xf>
    <xf numFmtId="0" fontId="22" fillId="0" borderId="0" xfId="0" applyFont="1">
      <alignment vertical="center"/>
    </xf>
    <xf numFmtId="0" fontId="28" fillId="0" borderId="1" xfId="0" applyFont="1" applyBorder="1" applyAlignment="1">
      <alignment horizontal="center" vertical="center"/>
    </xf>
    <xf numFmtId="9" fontId="0" fillId="0" borderId="0" xfId="2" applyFont="1">
      <alignment vertical="center"/>
    </xf>
    <xf numFmtId="0" fontId="6" fillId="0" borderId="1" xfId="0" applyFont="1" applyFill="1" applyBorder="1" applyAlignment="1">
      <alignment vertical="center" wrapText="1"/>
    </xf>
    <xf numFmtId="0" fontId="14" fillId="0" borderId="1" xfId="0" applyFont="1" applyBorder="1" applyAlignment="1">
      <alignment horizontal="left" vertical="center"/>
    </xf>
    <xf numFmtId="0" fontId="0" fillId="0" borderId="0" xfId="0" applyFont="1" applyAlignment="1">
      <alignment vertical="center" wrapText="1"/>
    </xf>
    <xf numFmtId="0" fontId="0" fillId="0" borderId="0" xfId="0" applyFont="1">
      <alignment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9"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9" fillId="0" borderId="1" xfId="0" applyNumberFormat="1" applyFont="1" applyBorder="1" applyAlignment="1">
      <alignment horizontal="left" vertical="center" wrapText="1"/>
    </xf>
    <xf numFmtId="0" fontId="30" fillId="0" borderId="0" xfId="5">
      <alignment vertical="center"/>
    </xf>
    <xf numFmtId="0" fontId="2" fillId="2" borderId="1" xfId="5" applyFont="1" applyFill="1" applyBorder="1" applyAlignment="1">
      <alignment horizontal="center" vertical="center"/>
    </xf>
    <xf numFmtId="0" fontId="2" fillId="0" borderId="1" xfId="5" applyFont="1" applyBorder="1" applyAlignment="1">
      <alignment horizontal="center" vertical="center"/>
    </xf>
    <xf numFmtId="0" fontId="2" fillId="0" borderId="1" xfId="5" applyFont="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wrapText="1"/>
    </xf>
    <xf numFmtId="0" fontId="30" fillId="0" borderId="1" xfId="5" applyBorder="1" applyAlignment="1">
      <alignment vertical="center" wrapText="1"/>
    </xf>
    <xf numFmtId="0" fontId="30" fillId="2" borderId="0" xfId="5" applyFill="1">
      <alignment vertical="center"/>
    </xf>
    <xf numFmtId="0" fontId="30" fillId="0" borderId="0" xfId="6">
      <alignment vertical="center"/>
    </xf>
    <xf numFmtId="0" fontId="6" fillId="0" borderId="1" xfId="6" applyFont="1" applyBorder="1" applyAlignment="1">
      <alignment horizontal="center" vertical="center" wrapText="1"/>
    </xf>
    <xf numFmtId="0" fontId="6" fillId="0" borderId="4" xfId="6" applyFont="1" applyBorder="1" applyAlignment="1">
      <alignment horizontal="center" vertical="center"/>
    </xf>
    <xf numFmtId="0" fontId="6" fillId="0" borderId="1" xfId="6" applyFont="1" applyBorder="1" applyAlignment="1">
      <alignment horizontal="center" vertical="center"/>
    </xf>
    <xf numFmtId="0" fontId="21" fillId="0" borderId="9" xfId="6" applyFont="1" applyBorder="1" applyAlignment="1">
      <alignment horizontal="center" vertical="center" wrapText="1"/>
    </xf>
    <xf numFmtId="0" fontId="6" fillId="0" borderId="9" xfId="6" applyFont="1" applyBorder="1" applyAlignment="1">
      <alignment horizontal="center" vertical="center" wrapText="1"/>
    </xf>
    <xf numFmtId="0" fontId="22" fillId="0" borderId="1" xfId="6" applyFont="1" applyBorder="1" applyAlignment="1">
      <alignment horizontal="center" vertical="center" wrapText="1"/>
    </xf>
    <xf numFmtId="0" fontId="22" fillId="0" borderId="1" xfId="6" applyFont="1" applyBorder="1" applyAlignment="1">
      <alignment horizontal="center" vertical="center"/>
    </xf>
    <xf numFmtId="0" fontId="24" fillId="0" borderId="1" xfId="6" applyFont="1" applyBorder="1" applyAlignment="1">
      <alignment horizontal="left" vertical="center" wrapText="1"/>
    </xf>
    <xf numFmtId="0" fontId="23" fillId="0" borderId="4" xfId="6" applyFont="1" applyBorder="1" applyAlignment="1">
      <alignment horizontal="center" vertical="center" wrapText="1"/>
    </xf>
    <xf numFmtId="0" fontId="23" fillId="0" borderId="1" xfId="6" applyFont="1" applyBorder="1" applyAlignment="1">
      <alignment horizontal="center" vertical="center"/>
    </xf>
    <xf numFmtId="0" fontId="23" fillId="0" borderId="1" xfId="6" applyFont="1" applyBorder="1" applyAlignment="1">
      <alignment horizontal="left" vertical="center" wrapText="1"/>
    </xf>
    <xf numFmtId="0" fontId="3" fillId="0" borderId="0" xfId="6" applyFont="1">
      <alignment vertical="center"/>
    </xf>
    <xf numFmtId="0" fontId="24" fillId="0" borderId="1" xfId="6" applyFont="1" applyBorder="1" applyAlignment="1">
      <alignment horizontal="center" vertical="center"/>
    </xf>
    <xf numFmtId="0" fontId="24" fillId="0" borderId="1" xfId="6" applyFont="1" applyBorder="1" applyAlignment="1">
      <alignment horizontal="center" vertical="center" wrapText="1"/>
    </xf>
    <xf numFmtId="9" fontId="0" fillId="0" borderId="0" xfId="7" applyFont="1">
      <alignment vertical="center"/>
    </xf>
    <xf numFmtId="0" fontId="23" fillId="0" borderId="1" xfId="6" applyFont="1" applyBorder="1" applyAlignment="1">
      <alignment horizontal="center" vertical="center" wrapText="1"/>
    </xf>
    <xf numFmtId="0" fontId="22" fillId="0" borderId="4" xfId="6" applyFont="1" applyBorder="1" applyAlignment="1">
      <alignment horizontal="center" vertical="center" wrapText="1"/>
    </xf>
    <xf numFmtId="0" fontId="22" fillId="0" borderId="1" xfId="6" applyFont="1" applyBorder="1" applyAlignment="1">
      <alignment horizontal="left" vertical="center" wrapText="1"/>
    </xf>
    <xf numFmtId="0" fontId="29" fillId="0" borderId="1" xfId="6" applyFont="1" applyBorder="1" applyAlignment="1">
      <alignment horizontal="left" vertical="center" wrapText="1"/>
    </xf>
    <xf numFmtId="0" fontId="22" fillId="0" borderId="6" xfId="6" applyFont="1" applyBorder="1" applyAlignment="1">
      <alignment horizontal="center" vertical="center" wrapText="1"/>
    </xf>
    <xf numFmtId="0" fontId="29" fillId="0" borderId="1" xfId="6" applyFont="1" applyBorder="1" applyAlignment="1">
      <alignment horizontal="center" vertical="center"/>
    </xf>
    <xf numFmtId="0" fontId="22" fillId="0" borderId="4" xfId="6" applyFont="1" applyBorder="1" applyAlignment="1">
      <alignment horizontal="center" vertical="center"/>
    </xf>
    <xf numFmtId="0" fontId="22" fillId="0" borderId="1" xfId="6" applyFont="1" applyBorder="1" applyAlignment="1">
      <alignment vertical="center" wrapText="1"/>
    </xf>
    <xf numFmtId="0" fontId="22" fillId="0" borderId="8" xfId="6" applyFont="1" applyBorder="1" applyAlignment="1">
      <alignment horizontal="center" vertical="center"/>
    </xf>
    <xf numFmtId="0" fontId="22" fillId="0" borderId="1" xfId="6" applyFont="1" applyBorder="1">
      <alignment vertical="center"/>
    </xf>
    <xf numFmtId="0" fontId="23" fillId="0" borderId="1" xfId="6" applyFont="1" applyBorder="1" applyAlignment="1">
      <alignment vertical="center" wrapText="1"/>
    </xf>
    <xf numFmtId="0" fontId="25" fillId="0" borderId="1" xfId="6" applyFont="1" applyBorder="1" applyAlignment="1">
      <alignment horizontal="center" vertical="center"/>
    </xf>
    <xf numFmtId="0" fontId="26" fillId="0" borderId="0" xfId="6" applyFont="1">
      <alignment vertical="center"/>
    </xf>
    <xf numFmtId="0" fontId="26" fillId="0" borderId="0" xfId="6" applyFont="1" applyAlignment="1">
      <alignment vertical="center" wrapText="1"/>
    </xf>
    <xf numFmtId="0" fontId="26" fillId="0" borderId="0" xfId="6" applyFont="1" applyAlignment="1">
      <alignment horizontal="left" vertical="center"/>
    </xf>
    <xf numFmtId="0" fontId="27" fillId="0" borderId="1" xfId="6" applyFont="1" applyBorder="1" applyAlignment="1">
      <alignment horizontal="center" vertical="center"/>
    </xf>
    <xf numFmtId="0" fontId="8" fillId="0" borderId="0" xfId="6" applyFont="1">
      <alignment vertical="center"/>
    </xf>
    <xf numFmtId="0" fontId="22" fillId="0" borderId="0" xfId="6" applyFont="1" applyAlignment="1">
      <alignment vertical="center" wrapText="1"/>
    </xf>
    <xf numFmtId="0" fontId="22" fillId="0" borderId="0" xfId="6" applyFont="1">
      <alignment vertical="center"/>
    </xf>
    <xf numFmtId="0" fontId="8" fillId="0" borderId="0" xfId="6" applyFont="1" applyAlignment="1">
      <alignment vertical="center" wrapText="1"/>
    </xf>
    <xf numFmtId="0" fontId="8" fillId="0" borderId="0" xfId="6" applyFont="1" applyAlignment="1">
      <alignment horizontal="left" vertical="center"/>
    </xf>
    <xf numFmtId="0" fontId="28" fillId="0" borderId="1" xfId="6" applyFont="1" applyBorder="1" applyAlignment="1">
      <alignment horizontal="center" vertical="center"/>
    </xf>
    <xf numFmtId="0" fontId="30" fillId="0" borderId="0" xfId="6" applyAlignment="1">
      <alignment vertical="center" wrapText="1"/>
    </xf>
    <xf numFmtId="0" fontId="30" fillId="0" borderId="0" xfId="6" applyAlignment="1">
      <alignment horizontal="left" vertical="center"/>
    </xf>
    <xf numFmtId="0" fontId="37" fillId="6" borderId="1" xfId="6" applyFont="1" applyFill="1" applyBorder="1" applyAlignment="1">
      <alignment horizontal="center" vertical="center"/>
    </xf>
    <xf numFmtId="0" fontId="37" fillId="6" borderId="1" xfId="6" applyFont="1" applyFill="1" applyBorder="1" applyAlignment="1">
      <alignment horizontal="center" vertical="center" wrapText="1"/>
    </xf>
    <xf numFmtId="0" fontId="37" fillId="6" borderId="9" xfId="6" applyFont="1" applyFill="1" applyBorder="1" applyAlignment="1">
      <alignment horizontal="center" vertical="center" wrapText="1"/>
    </xf>
    <xf numFmtId="0" fontId="37" fillId="6" borderId="10" xfId="6" applyFont="1" applyFill="1" applyBorder="1" applyAlignment="1">
      <alignment horizontal="center" vertical="center" wrapText="1"/>
    </xf>
    <xf numFmtId="0" fontId="30" fillId="0" borderId="1" xfId="6" applyBorder="1" applyAlignment="1">
      <alignment horizontal="center" vertical="center"/>
    </xf>
    <xf numFmtId="0" fontId="30" fillId="0" borderId="1" xfId="6" applyBorder="1">
      <alignment vertical="center"/>
    </xf>
    <xf numFmtId="0" fontId="30" fillId="0" borderId="1" xfId="0" applyFont="1" applyBorder="1" applyAlignment="1">
      <alignment horizontal="left" vertical="center" wrapText="1"/>
    </xf>
    <xf numFmtId="0" fontId="30" fillId="0" borderId="1" xfId="5" applyBorder="1">
      <alignment vertical="center"/>
    </xf>
    <xf numFmtId="0" fontId="37" fillId="6" borderId="1" xfId="6" applyFont="1" applyFill="1" applyBorder="1" applyAlignment="1">
      <alignment vertical="center"/>
    </xf>
    <xf numFmtId="0" fontId="30" fillId="0" borderId="1" xfId="6" applyBorder="1" applyAlignment="1">
      <alignment horizontal="center" vertical="center" wrapText="1"/>
    </xf>
    <xf numFmtId="0" fontId="30" fillId="0" borderId="1" xfId="6" applyBorder="1" applyAlignment="1">
      <alignment vertical="center" wrapText="1"/>
    </xf>
    <xf numFmtId="0" fontId="30" fillId="0" borderId="1" xfId="6" applyBorder="1" applyAlignment="1">
      <alignment horizontal="center" vertical="center" wrapText="1"/>
    </xf>
    <xf numFmtId="0" fontId="30" fillId="0" borderId="1" xfId="6" applyBorder="1" applyAlignment="1">
      <alignment horizontal="center" vertical="center"/>
    </xf>
    <xf numFmtId="0" fontId="38" fillId="0" borderId="0" xfId="8">
      <alignment vertical="center"/>
    </xf>
    <xf numFmtId="0" fontId="38" fillId="0" borderId="1" xfId="8" applyBorder="1" applyAlignment="1">
      <alignment horizontal="center" vertical="center"/>
    </xf>
    <xf numFmtId="0" fontId="38" fillId="0" borderId="1" xfId="8" applyBorder="1">
      <alignment vertical="center"/>
    </xf>
    <xf numFmtId="0" fontId="40" fillId="7"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lignment horizontal="left"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0" fillId="2" borderId="2" xfId="0" applyFont="1" applyFill="1" applyBorder="1" applyAlignment="1">
      <alignment vertical="center" wrapText="1"/>
    </xf>
    <xf numFmtId="0" fontId="30" fillId="2" borderId="3"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0" xfId="0" applyFont="1">
      <alignment vertical="center"/>
    </xf>
    <xf numFmtId="0" fontId="14"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2" fillId="0" borderId="0" xfId="0" applyFont="1" applyAlignment="1">
      <alignment horizontal="left"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9" fillId="0" borderId="9"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1"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1" fillId="0" borderId="9"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8"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38" fillId="0" borderId="1" xfId="8"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30" fillId="0" borderId="4" xfId="6" applyBorder="1" applyAlignment="1">
      <alignment horizontal="center" vertical="center"/>
    </xf>
    <xf numFmtId="0" fontId="30" fillId="0" borderId="16" xfId="6" applyBorder="1" applyAlignment="1">
      <alignment horizontal="center" vertical="center"/>
    </xf>
    <xf numFmtId="0" fontId="30" fillId="0" borderId="1" xfId="6" applyBorder="1" applyAlignment="1">
      <alignment horizontal="center" vertical="center" wrapText="1"/>
    </xf>
    <xf numFmtId="0" fontId="30" fillId="0" borderId="1" xfId="6" applyBorder="1" applyAlignment="1">
      <alignment horizontal="center" vertical="center"/>
    </xf>
    <xf numFmtId="0" fontId="30" fillId="0" borderId="9" xfId="6" applyBorder="1" applyAlignment="1">
      <alignment horizontal="center" vertical="center"/>
    </xf>
    <xf numFmtId="0" fontId="30" fillId="0" borderId="10" xfId="6" applyBorder="1" applyAlignment="1">
      <alignment horizontal="center" vertical="center"/>
    </xf>
    <xf numFmtId="0" fontId="30" fillId="0" borderId="11" xfId="6" applyBorder="1" applyAlignment="1">
      <alignment horizontal="center" vertical="center"/>
    </xf>
    <xf numFmtId="0" fontId="30" fillId="0" borderId="9" xfId="6" applyBorder="1" applyAlignment="1">
      <alignment horizontal="center" vertical="center" wrapText="1"/>
    </xf>
    <xf numFmtId="0" fontId="30" fillId="0" borderId="10" xfId="6" applyBorder="1" applyAlignment="1">
      <alignment horizontal="center" vertical="center" wrapText="1"/>
    </xf>
    <xf numFmtId="0" fontId="30" fillId="0" borderId="11" xfId="6" applyBorder="1" applyAlignment="1">
      <alignment horizontal="center" vertical="center" wrapText="1"/>
    </xf>
    <xf numFmtId="0" fontId="22" fillId="0" borderId="0" xfId="6" applyFont="1" applyAlignment="1">
      <alignment horizontal="left" vertical="center" wrapText="1"/>
    </xf>
    <xf numFmtId="0" fontId="27" fillId="0" borderId="1" xfId="6" applyFont="1" applyBorder="1" applyAlignment="1">
      <alignment horizontal="center" vertical="center"/>
    </xf>
    <xf numFmtId="0" fontId="28" fillId="0" borderId="1" xfId="6" applyFont="1" applyBorder="1" applyAlignment="1">
      <alignment horizontal="center" vertical="center" wrapText="1"/>
    </xf>
    <xf numFmtId="0" fontId="22" fillId="0" borderId="9" xfId="6" applyFont="1" applyBorder="1" applyAlignment="1">
      <alignment horizontal="center" vertical="center"/>
    </xf>
    <xf numFmtId="0" fontId="22" fillId="0" borderId="10" xfId="6" applyFont="1" applyBorder="1" applyAlignment="1">
      <alignment horizontal="center" vertical="center"/>
    </xf>
    <xf numFmtId="0" fontId="22" fillId="0" borderId="11" xfId="6" applyFont="1" applyBorder="1" applyAlignment="1">
      <alignment horizontal="center" vertical="center"/>
    </xf>
    <xf numFmtId="0" fontId="22" fillId="0" borderId="9" xfId="6" applyFont="1" applyBorder="1" applyAlignment="1">
      <alignment horizontal="center" vertical="center" wrapText="1"/>
    </xf>
    <xf numFmtId="0" fontId="22" fillId="0" borderId="10" xfId="6" applyFont="1" applyBorder="1" applyAlignment="1">
      <alignment horizontal="center" vertical="center" wrapText="1"/>
    </xf>
    <xf numFmtId="0" fontId="22" fillId="0" borderId="11" xfId="6" applyFont="1" applyBorder="1" applyAlignment="1">
      <alignment horizontal="center" vertical="center" wrapText="1"/>
    </xf>
    <xf numFmtId="0" fontId="25" fillId="0" borderId="4" xfId="6" applyFont="1" applyBorder="1" applyAlignment="1">
      <alignment horizontal="center" vertical="center" wrapText="1"/>
    </xf>
    <xf numFmtId="0" fontId="25" fillId="0" borderId="15" xfId="6" applyFont="1" applyBorder="1" applyAlignment="1">
      <alignment horizontal="center" vertical="center" wrapText="1"/>
    </xf>
    <xf numFmtId="0" fontId="25" fillId="0" borderId="16" xfId="6" applyFont="1" applyBorder="1" applyAlignment="1">
      <alignment horizontal="center" vertical="center" wrapText="1"/>
    </xf>
    <xf numFmtId="0" fontId="22" fillId="0" borderId="5" xfId="6" applyFont="1" applyBorder="1" applyAlignment="1">
      <alignment horizontal="center" vertical="center" wrapText="1"/>
    </xf>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13" xfId="6" applyFont="1" applyBorder="1" applyAlignment="1">
      <alignment horizontal="center" vertical="center" wrapText="1"/>
    </xf>
    <xf numFmtId="0" fontId="23" fillId="0" borderId="9" xfId="6" applyFont="1" applyBorder="1" applyAlignment="1">
      <alignment horizontal="center" vertical="center"/>
    </xf>
    <xf numFmtId="0" fontId="23" fillId="0" borderId="11" xfId="6" applyFont="1" applyBorder="1" applyAlignment="1">
      <alignment horizontal="center" vertical="center"/>
    </xf>
    <xf numFmtId="0" fontId="22" fillId="0" borderId="14" xfId="6" applyFont="1" applyBorder="1" applyAlignment="1">
      <alignment horizontal="center" vertical="center" wrapText="1"/>
    </xf>
    <xf numFmtId="0" fontId="20" fillId="0" borderId="7" xfId="6" applyFont="1" applyBorder="1" applyAlignment="1">
      <alignment horizontal="center" vertical="center" wrapText="1"/>
    </xf>
    <xf numFmtId="0" fontId="27" fillId="0" borderId="1" xfId="0" applyFont="1" applyBorder="1" applyAlignment="1">
      <alignment horizontal="center" vertical="center"/>
    </xf>
    <xf numFmtId="0" fontId="28"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9"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12" xfId="0" applyFont="1" applyBorder="1" applyAlignment="1">
      <alignment horizontal="left" vertical="center" wrapText="1"/>
    </xf>
    <xf numFmtId="0" fontId="6" fillId="0" borderId="0" xfId="5" applyFont="1" applyAlignment="1">
      <alignment horizontal="center" vertical="center"/>
    </xf>
    <xf numFmtId="0" fontId="6" fillId="0" borderId="7" xfId="3" applyFont="1" applyBorder="1" applyAlignment="1">
      <alignment horizontal="center" vertical="center"/>
    </xf>
    <xf numFmtId="0" fontId="2" fillId="2" borderId="7" xfId="1" applyFont="1" applyFill="1" applyBorder="1" applyAlignment="1">
      <alignment horizontal="center" vertical="center" wrapText="1"/>
    </xf>
    <xf numFmtId="0" fontId="2" fillId="0" borderId="1" xfId="1"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1" xfId="0" applyFont="1" applyFill="1" applyBorder="1" applyAlignment="1">
      <alignment horizontal="center" vertical="center"/>
    </xf>
  </cellXfs>
  <cellStyles count="10">
    <cellStyle name="百分比" xfId="2" builtinId="5"/>
    <cellStyle name="百分比 2" xfId="7" xr:uid="{41FC42C9-0E6F-41E7-9049-6FFA39F6BD16}"/>
    <cellStyle name="常规" xfId="0" builtinId="0"/>
    <cellStyle name="常规 2" xfId="1" xr:uid="{00000000-0005-0000-0000-000001000000}"/>
    <cellStyle name="常规 2 2" xfId="6" xr:uid="{83F02C1C-D5D0-4307-A69C-9749C3DA3A06}"/>
    <cellStyle name="常规 3" xfId="3" xr:uid="{00000000-0005-0000-0000-000031000000}"/>
    <cellStyle name="常规 3 2" xfId="5" xr:uid="{AB1BFBA0-7935-4D9F-81EF-2DC901494CD6}"/>
    <cellStyle name="常规 4" xfId="4" xr:uid="{97263283-5DB0-449B-9C98-5EED998723A4}"/>
    <cellStyle name="常规 5" xfId="8" xr:uid="{3076E0EE-7332-4B9D-991B-381B8D983220}"/>
    <cellStyle name="常规 6" xfId="9" xr:uid="{E31AD83A-49C8-4B1E-944E-BDEFB689E40C}"/>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u/2021&#24180;8&#26376;&#24037;&#20316;/&#24037;&#19994;&#20114;&#32852;&#32593;&#20107;&#19994;&#37096;&#20154;&#21592;&#38656;&#27714;%20202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需求汇总 (4)"/>
      <sheetName val="需求汇总 (3)"/>
      <sheetName val="总体情况"/>
      <sheetName val="需求汇总"/>
      <sheetName val="需求汇总 (2)"/>
      <sheetName val="需求汇总(原)"/>
      <sheetName val="现有人员"/>
      <sheetName val="待入职人员 "/>
      <sheetName val="待入职人员 (8.13)"/>
      <sheetName val="待入职人员"/>
      <sheetName val="已发布岗位"/>
      <sheetName val="产品和解决方案人员规划"/>
      <sheetName val="项目交付经理"/>
      <sheetName val="研发人员规划"/>
      <sheetName val="综合服务中心"/>
      <sheetName val="运维经理"/>
    </sheetNames>
    <sheetDataSet>
      <sheetData sheetId="0"/>
      <sheetData sheetId="1"/>
      <sheetData sheetId="2"/>
      <sheetData sheetId="3">
        <row r="5">
          <cell r="I5" t="str">
            <v>罗开仲</v>
          </cell>
        </row>
        <row r="6">
          <cell r="I6" t="str">
            <v>赵金娥</v>
          </cell>
        </row>
        <row r="7">
          <cell r="I7" t="str">
            <v>王磊</v>
          </cell>
        </row>
        <row r="8">
          <cell r="I8" t="str">
            <v>张玄德</v>
          </cell>
        </row>
        <row r="9">
          <cell r="I9"/>
        </row>
        <row r="10">
          <cell r="I10"/>
        </row>
        <row r="11">
          <cell r="I11"/>
        </row>
        <row r="12">
          <cell r="I12"/>
        </row>
        <row r="13">
          <cell r="I13"/>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O37"/>
  <sheetViews>
    <sheetView zoomScale="55" zoomScaleNormal="55" workbookViewId="0">
      <pane xSplit="3" ySplit="2" topLeftCell="D30" activePane="bottomRight" state="frozen"/>
      <selection pane="topRight"/>
      <selection pane="bottomLeft"/>
      <selection pane="bottomRight" activeCell="K42" sqref="K42"/>
    </sheetView>
  </sheetViews>
  <sheetFormatPr defaultColWidth="9" defaultRowHeight="14" x14ac:dyDescent="0.25"/>
  <cols>
    <col min="1" max="1" width="4.36328125" customWidth="1"/>
    <col min="2" max="2" width="17.36328125" style="75" customWidth="1"/>
    <col min="3" max="3" width="19.90625" style="91" customWidth="1"/>
    <col min="4" max="4" width="12.90625" customWidth="1"/>
    <col min="5" max="5" width="11.7265625" customWidth="1"/>
    <col min="6" max="6" width="15.90625" hidden="1" customWidth="1"/>
    <col min="7" max="7" width="9.54296875" hidden="1" customWidth="1"/>
    <col min="8" max="8" width="17.08984375" hidden="1" customWidth="1"/>
    <col min="9" max="9" width="1.36328125" hidden="1" customWidth="1"/>
    <col min="10" max="10" width="17.36328125" customWidth="1"/>
    <col min="11" max="11" width="57.08984375" customWidth="1"/>
  </cols>
  <sheetData>
    <row r="1" spans="1:15" ht="66" customHeight="1" x14ac:dyDescent="0.25">
      <c r="A1" s="217" t="s">
        <v>0</v>
      </c>
      <c r="B1" s="217"/>
      <c r="C1" s="217"/>
      <c r="D1" s="217"/>
      <c r="E1" s="217"/>
      <c r="F1" s="217"/>
      <c r="G1" s="217"/>
      <c r="H1" s="217"/>
      <c r="I1" s="217"/>
      <c r="J1" s="217"/>
      <c r="K1" s="217"/>
    </row>
    <row r="2" spans="1:15" ht="53" customHeight="1" x14ac:dyDescent="0.25">
      <c r="A2" s="134" t="s">
        <v>1</v>
      </c>
      <c r="B2" s="134" t="s">
        <v>2</v>
      </c>
      <c r="C2" s="135" t="s">
        <v>3</v>
      </c>
      <c r="D2" s="134" t="s">
        <v>4</v>
      </c>
      <c r="E2" s="134" t="s">
        <v>5</v>
      </c>
      <c r="F2" s="134" t="s">
        <v>6</v>
      </c>
      <c r="G2" s="134" t="s">
        <v>7</v>
      </c>
      <c r="H2" s="134" t="s">
        <v>8</v>
      </c>
      <c r="I2" s="139" t="s">
        <v>9</v>
      </c>
      <c r="J2" s="139" t="s">
        <v>10</v>
      </c>
      <c r="K2" s="139" t="s">
        <v>11</v>
      </c>
    </row>
    <row r="3" spans="1:15" s="43" customFormat="1" ht="39" customHeight="1" x14ac:dyDescent="0.25">
      <c r="A3" s="225">
        <v>1</v>
      </c>
      <c r="B3" s="235" t="s">
        <v>12</v>
      </c>
      <c r="C3" s="136" t="s">
        <v>13</v>
      </c>
      <c r="D3" s="228">
        <v>5</v>
      </c>
      <c r="E3" s="228">
        <v>10</v>
      </c>
      <c r="F3" s="137"/>
      <c r="G3" s="137"/>
      <c r="H3" s="137">
        <f>F3-G3</f>
        <v>0</v>
      </c>
      <c r="I3" s="122" t="s">
        <v>14</v>
      </c>
      <c r="J3" s="122" t="s">
        <v>15</v>
      </c>
      <c r="K3" s="121" t="s">
        <v>16</v>
      </c>
    </row>
    <row r="4" spans="1:15" ht="50.5" customHeight="1" x14ac:dyDescent="0.25">
      <c r="A4" s="226"/>
      <c r="B4" s="236"/>
      <c r="C4" s="228" t="s">
        <v>17</v>
      </c>
      <c r="D4" s="229"/>
      <c r="E4" s="229"/>
      <c r="F4" s="137"/>
      <c r="G4" s="137"/>
      <c r="H4" s="137">
        <f t="shared" ref="H4:H31" si="0">F4-G4</f>
        <v>0</v>
      </c>
      <c r="I4" s="122" t="s">
        <v>18</v>
      </c>
      <c r="J4" s="122" t="s">
        <v>19</v>
      </c>
      <c r="K4" s="121" t="s">
        <v>20</v>
      </c>
    </row>
    <row r="5" spans="1:15" ht="35" x14ac:dyDescent="0.25">
      <c r="A5" s="226"/>
      <c r="B5" s="236"/>
      <c r="C5" s="229"/>
      <c r="D5" s="229"/>
      <c r="E5" s="229"/>
      <c r="F5" s="137"/>
      <c r="G5" s="137"/>
      <c r="H5" s="137">
        <f t="shared" si="0"/>
        <v>0</v>
      </c>
      <c r="I5" s="122" t="s">
        <v>21</v>
      </c>
      <c r="J5" s="122" t="s">
        <v>19</v>
      </c>
      <c r="K5" s="121" t="s">
        <v>20</v>
      </c>
    </row>
    <row r="6" spans="1:15" ht="35" x14ac:dyDescent="0.25">
      <c r="A6" s="226"/>
      <c r="B6" s="236"/>
      <c r="C6" s="229"/>
      <c r="D6" s="229"/>
      <c r="E6" s="229"/>
      <c r="F6" s="138">
        <v>1</v>
      </c>
      <c r="G6" s="137">
        <v>1</v>
      </c>
      <c r="H6" s="137">
        <f t="shared" si="0"/>
        <v>0</v>
      </c>
      <c r="I6" s="138"/>
      <c r="J6" s="138" t="s">
        <v>19</v>
      </c>
      <c r="K6" s="140" t="s">
        <v>20</v>
      </c>
    </row>
    <row r="7" spans="1:15" ht="44" customHeight="1" x14ac:dyDescent="0.25">
      <c r="A7" s="226"/>
      <c r="B7" s="236"/>
      <c r="C7" s="229"/>
      <c r="D7" s="229"/>
      <c r="E7" s="229"/>
      <c r="F7" s="138">
        <v>1</v>
      </c>
      <c r="G7" s="137">
        <v>1</v>
      </c>
      <c r="H7" s="137">
        <f t="shared" si="0"/>
        <v>0</v>
      </c>
      <c r="I7" s="138"/>
      <c r="J7" s="138" t="s">
        <v>19</v>
      </c>
      <c r="K7" s="140" t="s">
        <v>22</v>
      </c>
    </row>
    <row r="8" spans="1:15" ht="72" customHeight="1" x14ac:dyDescent="0.25">
      <c r="A8" s="226"/>
      <c r="B8" s="236"/>
      <c r="C8" s="229"/>
      <c r="D8" s="229"/>
      <c r="E8" s="229"/>
      <c r="F8" s="138">
        <v>2</v>
      </c>
      <c r="G8" s="137"/>
      <c r="H8" s="137">
        <f t="shared" si="0"/>
        <v>2</v>
      </c>
      <c r="I8" s="138"/>
      <c r="J8" s="138" t="s">
        <v>19</v>
      </c>
      <c r="K8" s="140" t="s">
        <v>23</v>
      </c>
    </row>
    <row r="9" spans="1:15" ht="35" x14ac:dyDescent="0.25">
      <c r="A9" s="226"/>
      <c r="B9" s="236"/>
      <c r="C9" s="229"/>
      <c r="D9" s="229"/>
      <c r="E9" s="229"/>
      <c r="F9" s="138">
        <v>1</v>
      </c>
      <c r="G9" s="137"/>
      <c r="H9" s="137">
        <f t="shared" si="0"/>
        <v>1</v>
      </c>
      <c r="I9" s="138"/>
      <c r="J9" s="138" t="s">
        <v>19</v>
      </c>
      <c r="K9" s="140" t="s">
        <v>24</v>
      </c>
    </row>
    <row r="10" spans="1:15" ht="35" x14ac:dyDescent="0.25">
      <c r="A10" s="226"/>
      <c r="B10" s="236"/>
      <c r="C10" s="229"/>
      <c r="D10" s="229"/>
      <c r="E10" s="229"/>
      <c r="F10" s="138">
        <v>1</v>
      </c>
      <c r="G10" s="137"/>
      <c r="H10" s="137">
        <f t="shared" si="0"/>
        <v>1</v>
      </c>
      <c r="I10" s="138"/>
      <c r="J10" s="138" t="s">
        <v>19</v>
      </c>
      <c r="K10" s="140" t="s">
        <v>25</v>
      </c>
    </row>
    <row r="11" spans="1:15" ht="35" x14ac:dyDescent="0.25">
      <c r="A11" s="227"/>
      <c r="B11" s="237"/>
      <c r="C11" s="234"/>
      <c r="D11" s="234"/>
      <c r="E11" s="234"/>
      <c r="F11" s="138">
        <v>1</v>
      </c>
      <c r="G11" s="137"/>
      <c r="H11" s="137">
        <f t="shared" si="0"/>
        <v>1</v>
      </c>
      <c r="I11" s="138"/>
      <c r="J11" s="138" t="s">
        <v>19</v>
      </c>
      <c r="K11" s="140" t="s">
        <v>26</v>
      </c>
    </row>
    <row r="12" spans="1:15" s="43" customFormat="1" ht="30.5" customHeight="1" x14ac:dyDescent="0.25">
      <c r="A12" s="225">
        <v>2</v>
      </c>
      <c r="B12" s="235" t="s">
        <v>27</v>
      </c>
      <c r="C12" s="136" t="s">
        <v>13</v>
      </c>
      <c r="D12" s="228">
        <v>10</v>
      </c>
      <c r="E12" s="228">
        <v>17</v>
      </c>
      <c r="F12" s="122"/>
      <c r="G12" s="137"/>
      <c r="H12" s="137">
        <f t="shared" si="0"/>
        <v>0</v>
      </c>
      <c r="I12" s="122" t="s">
        <v>28</v>
      </c>
      <c r="J12" s="122" t="s">
        <v>29</v>
      </c>
      <c r="K12" s="121" t="s">
        <v>30</v>
      </c>
    </row>
    <row r="13" spans="1:15" ht="29" customHeight="1" x14ac:dyDescent="0.25">
      <c r="A13" s="226"/>
      <c r="B13" s="236"/>
      <c r="C13" s="228" t="s">
        <v>31</v>
      </c>
      <c r="D13" s="229"/>
      <c r="E13" s="229"/>
      <c r="F13" s="138"/>
      <c r="G13" s="137"/>
      <c r="H13" s="137">
        <f t="shared" si="0"/>
        <v>0</v>
      </c>
      <c r="I13" s="138" t="s">
        <v>32</v>
      </c>
      <c r="J13" s="138" t="s">
        <v>33</v>
      </c>
      <c r="K13" s="140" t="s">
        <v>34</v>
      </c>
    </row>
    <row r="14" spans="1:15" ht="32" customHeight="1" x14ac:dyDescent="0.25">
      <c r="A14" s="226"/>
      <c r="B14" s="236"/>
      <c r="C14" s="229"/>
      <c r="D14" s="229"/>
      <c r="E14" s="229"/>
      <c r="F14" s="232">
        <v>15</v>
      </c>
      <c r="G14" s="137">
        <v>1</v>
      </c>
      <c r="H14" s="228">
        <f t="shared" si="0"/>
        <v>14</v>
      </c>
      <c r="I14" s="138"/>
      <c r="J14" s="138" t="s">
        <v>33</v>
      </c>
      <c r="K14" s="140" t="s">
        <v>35</v>
      </c>
    </row>
    <row r="15" spans="1:15" ht="33.5" customHeight="1" x14ac:dyDescent="0.25">
      <c r="A15" s="227"/>
      <c r="B15" s="237"/>
      <c r="C15" s="234"/>
      <c r="D15" s="234"/>
      <c r="E15" s="234"/>
      <c r="F15" s="233"/>
      <c r="G15" s="137"/>
      <c r="H15" s="234"/>
      <c r="I15" s="138"/>
      <c r="J15" s="138" t="s">
        <v>33</v>
      </c>
      <c r="K15" s="140" t="s">
        <v>36</v>
      </c>
      <c r="O15" s="129"/>
    </row>
    <row r="16" spans="1:15" s="43" customFormat="1" ht="25" customHeight="1" x14ac:dyDescent="0.25">
      <c r="A16" s="225">
        <v>3</v>
      </c>
      <c r="B16" s="238" t="s">
        <v>37</v>
      </c>
      <c r="C16" s="136" t="s">
        <v>13</v>
      </c>
      <c r="D16" s="137">
        <v>0</v>
      </c>
      <c r="E16" s="137">
        <v>1</v>
      </c>
      <c r="F16" s="137"/>
      <c r="G16" s="137"/>
      <c r="H16" s="137">
        <f t="shared" si="0"/>
        <v>0</v>
      </c>
      <c r="I16" s="137" t="s">
        <v>38</v>
      </c>
      <c r="J16" s="122" t="s">
        <v>39</v>
      </c>
      <c r="K16" s="121" t="s">
        <v>40</v>
      </c>
    </row>
    <row r="17" spans="1:11" ht="23" customHeight="1" x14ac:dyDescent="0.25">
      <c r="A17" s="226"/>
      <c r="B17" s="239"/>
      <c r="C17" s="136" t="s">
        <v>41</v>
      </c>
      <c r="D17" s="137">
        <v>3</v>
      </c>
      <c r="E17" s="137">
        <v>1</v>
      </c>
      <c r="F17" s="137"/>
      <c r="G17" s="137"/>
      <c r="H17" s="137">
        <f t="shared" si="0"/>
        <v>0</v>
      </c>
      <c r="I17" s="137" t="s">
        <v>42</v>
      </c>
      <c r="J17" s="122" t="s">
        <v>43</v>
      </c>
      <c r="K17" s="121" t="s">
        <v>44</v>
      </c>
    </row>
    <row r="18" spans="1:11" ht="27" customHeight="1" x14ac:dyDescent="0.25">
      <c r="A18" s="226"/>
      <c r="B18" s="239"/>
      <c r="C18" s="228" t="s">
        <v>45</v>
      </c>
      <c r="D18" s="137">
        <v>1</v>
      </c>
      <c r="E18" s="228">
        <v>20</v>
      </c>
      <c r="F18" s="137">
        <v>3</v>
      </c>
      <c r="G18" s="137">
        <v>1</v>
      </c>
      <c r="H18" s="137">
        <f t="shared" si="0"/>
        <v>2</v>
      </c>
      <c r="I18" s="137" t="s">
        <v>46</v>
      </c>
      <c r="J18" s="122" t="s">
        <v>47</v>
      </c>
      <c r="K18" s="121" t="s">
        <v>48</v>
      </c>
    </row>
    <row r="19" spans="1:11" ht="23.5" customHeight="1" x14ac:dyDescent="0.25">
      <c r="A19" s="226"/>
      <c r="B19" s="239"/>
      <c r="C19" s="229"/>
      <c r="D19" s="137">
        <v>1</v>
      </c>
      <c r="E19" s="229"/>
      <c r="F19" s="137">
        <v>4</v>
      </c>
      <c r="G19" s="137">
        <v>2</v>
      </c>
      <c r="H19" s="137">
        <f t="shared" si="0"/>
        <v>2</v>
      </c>
      <c r="I19" s="137" t="s">
        <v>49</v>
      </c>
      <c r="J19" s="122" t="s">
        <v>47</v>
      </c>
      <c r="K19" s="121" t="s">
        <v>50</v>
      </c>
    </row>
    <row r="20" spans="1:11" ht="17.5" x14ac:dyDescent="0.25">
      <c r="A20" s="226"/>
      <c r="B20" s="239"/>
      <c r="C20" s="229"/>
      <c r="D20" s="137">
        <v>3</v>
      </c>
      <c r="E20" s="229"/>
      <c r="F20" s="137">
        <v>7</v>
      </c>
      <c r="G20" s="137">
        <v>3</v>
      </c>
      <c r="H20" s="137">
        <f t="shared" si="0"/>
        <v>4</v>
      </c>
      <c r="I20" s="137"/>
      <c r="J20" s="122" t="s">
        <v>47</v>
      </c>
      <c r="K20" s="121" t="s">
        <v>51</v>
      </c>
    </row>
    <row r="21" spans="1:11" ht="17.5" x14ac:dyDescent="0.25">
      <c r="A21" s="226"/>
      <c r="B21" s="239"/>
      <c r="C21" s="229"/>
      <c r="D21" s="137">
        <v>1</v>
      </c>
      <c r="E21" s="229"/>
      <c r="F21" s="137">
        <v>1</v>
      </c>
      <c r="G21" s="137"/>
      <c r="H21" s="137">
        <f t="shared" si="0"/>
        <v>1</v>
      </c>
      <c r="I21" s="137"/>
      <c r="J21" s="122" t="s">
        <v>47</v>
      </c>
      <c r="K21" s="121" t="s">
        <v>52</v>
      </c>
    </row>
    <row r="22" spans="1:11" ht="25" customHeight="1" x14ac:dyDescent="0.25">
      <c r="A22" s="226"/>
      <c r="B22" s="239"/>
      <c r="C22" s="230"/>
      <c r="D22" s="137">
        <v>1</v>
      </c>
      <c r="E22" s="234"/>
      <c r="F22" s="137">
        <v>2</v>
      </c>
      <c r="G22" s="137"/>
      <c r="H22" s="137">
        <f t="shared" si="0"/>
        <v>2</v>
      </c>
      <c r="I22" s="137"/>
      <c r="J22" s="122" t="s">
        <v>47</v>
      </c>
      <c r="K22" s="121" t="s">
        <v>53</v>
      </c>
    </row>
    <row r="23" spans="1:11" ht="59.5" customHeight="1" x14ac:dyDescent="0.25">
      <c r="A23" s="226"/>
      <c r="B23" s="239"/>
      <c r="C23" s="101" t="s">
        <v>54</v>
      </c>
      <c r="D23" s="96">
        <v>8</v>
      </c>
      <c r="E23" s="96">
        <v>12</v>
      </c>
      <c r="F23" s="96">
        <v>11</v>
      </c>
      <c r="G23" s="96"/>
      <c r="H23" s="96">
        <f t="shared" si="0"/>
        <v>11</v>
      </c>
      <c r="I23" s="96" t="s">
        <v>55</v>
      </c>
      <c r="J23" s="97" t="s">
        <v>47</v>
      </c>
      <c r="K23" s="120" t="s">
        <v>56</v>
      </c>
    </row>
    <row r="24" spans="1:11" ht="21.5" customHeight="1" x14ac:dyDescent="0.25">
      <c r="A24" s="226"/>
      <c r="B24" s="239"/>
      <c r="C24" s="101" t="s">
        <v>57</v>
      </c>
      <c r="D24" s="96">
        <v>2</v>
      </c>
      <c r="E24" s="96">
        <v>1</v>
      </c>
      <c r="F24" s="96">
        <v>1</v>
      </c>
      <c r="G24" s="96"/>
      <c r="H24" s="96">
        <f t="shared" si="0"/>
        <v>1</v>
      </c>
      <c r="I24" s="96"/>
      <c r="J24" s="97"/>
      <c r="K24" s="120"/>
    </row>
    <row r="25" spans="1:11" ht="21" customHeight="1" x14ac:dyDescent="0.25">
      <c r="A25" s="227"/>
      <c r="B25" s="240"/>
      <c r="C25" s="101" t="s">
        <v>58</v>
      </c>
      <c r="D25" s="102">
        <v>0</v>
      </c>
      <c r="E25" s="102">
        <v>10</v>
      </c>
      <c r="F25" s="102">
        <v>10</v>
      </c>
      <c r="G25" s="102"/>
      <c r="H25" s="96">
        <f t="shared" si="0"/>
        <v>10</v>
      </c>
      <c r="I25" s="102"/>
      <c r="J25" s="97" t="s">
        <v>59</v>
      </c>
      <c r="K25" s="120" t="s">
        <v>60</v>
      </c>
    </row>
    <row r="26" spans="1:11" ht="44" customHeight="1" x14ac:dyDescent="0.25">
      <c r="A26" s="225">
        <v>4</v>
      </c>
      <c r="B26" s="222" t="s">
        <v>61</v>
      </c>
      <c r="C26" s="231" t="s">
        <v>62</v>
      </c>
      <c r="D26" s="96">
        <v>0</v>
      </c>
      <c r="E26" s="222">
        <v>3</v>
      </c>
      <c r="F26" s="97"/>
      <c r="G26" s="96"/>
      <c r="H26" s="96">
        <f t="shared" si="0"/>
        <v>0</v>
      </c>
      <c r="I26" s="97" t="s">
        <v>63</v>
      </c>
      <c r="J26" s="97" t="s">
        <v>64</v>
      </c>
      <c r="K26" s="120" t="s">
        <v>65</v>
      </c>
    </row>
    <row r="27" spans="1:11" ht="40.5" customHeight="1" x14ac:dyDescent="0.25">
      <c r="A27" s="226"/>
      <c r="B27" s="223"/>
      <c r="C27" s="223"/>
      <c r="D27" s="96">
        <v>3</v>
      </c>
      <c r="E27" s="223"/>
      <c r="F27" s="96">
        <v>1</v>
      </c>
      <c r="G27" s="96"/>
      <c r="H27" s="96">
        <f t="shared" si="0"/>
        <v>1</v>
      </c>
      <c r="I27" s="97"/>
      <c r="J27" s="96" t="s">
        <v>66</v>
      </c>
      <c r="K27" s="120" t="s">
        <v>67</v>
      </c>
    </row>
    <row r="28" spans="1:11" ht="36.5" customHeight="1" x14ac:dyDescent="0.25">
      <c r="A28" s="227"/>
      <c r="B28" s="224"/>
      <c r="C28" s="224"/>
      <c r="D28" s="96">
        <v>10</v>
      </c>
      <c r="E28" s="224"/>
      <c r="F28" s="96">
        <v>1</v>
      </c>
      <c r="G28" s="96"/>
      <c r="H28" s="96">
        <f t="shared" si="0"/>
        <v>1</v>
      </c>
      <c r="I28" s="97"/>
      <c r="J28" s="96" t="s">
        <v>68</v>
      </c>
      <c r="K28" s="120" t="s">
        <v>69</v>
      </c>
    </row>
    <row r="29" spans="1:11" ht="30.5" customHeight="1" x14ac:dyDescent="0.25">
      <c r="A29" s="225">
        <v>5</v>
      </c>
      <c r="B29" s="222" t="s">
        <v>70</v>
      </c>
      <c r="C29" s="222" t="s">
        <v>71</v>
      </c>
      <c r="D29" s="97">
        <v>0</v>
      </c>
      <c r="E29" s="225">
        <v>5</v>
      </c>
      <c r="F29" s="97">
        <v>0</v>
      </c>
      <c r="G29" s="97"/>
      <c r="H29" s="96">
        <f t="shared" si="0"/>
        <v>0</v>
      </c>
      <c r="I29" s="97" t="s">
        <v>72</v>
      </c>
      <c r="J29" s="97" t="s">
        <v>73</v>
      </c>
      <c r="K29" s="120" t="s">
        <v>74</v>
      </c>
    </row>
    <row r="30" spans="1:11" ht="23" customHeight="1" x14ac:dyDescent="0.25">
      <c r="A30" s="226"/>
      <c r="B30" s="223"/>
      <c r="C30" s="223"/>
      <c r="D30" s="97">
        <v>2</v>
      </c>
      <c r="E30" s="226"/>
      <c r="F30" s="97">
        <v>0</v>
      </c>
      <c r="G30" s="97"/>
      <c r="H30" s="96">
        <f t="shared" si="0"/>
        <v>0</v>
      </c>
      <c r="I30" s="122" t="s">
        <v>75</v>
      </c>
      <c r="J30" s="122" t="s">
        <v>76</v>
      </c>
      <c r="K30" s="121" t="s">
        <v>77</v>
      </c>
    </row>
    <row r="31" spans="1:11" ht="35" customHeight="1" x14ac:dyDescent="0.25">
      <c r="A31" s="226"/>
      <c r="B31" s="223"/>
      <c r="C31" s="223"/>
      <c r="D31" s="97">
        <v>0</v>
      </c>
      <c r="E31" s="226"/>
      <c r="F31" s="97">
        <v>0</v>
      </c>
      <c r="G31" s="97"/>
      <c r="H31" s="96">
        <f t="shared" si="0"/>
        <v>0</v>
      </c>
      <c r="I31" s="97" t="s">
        <v>78</v>
      </c>
      <c r="J31" s="97" t="s">
        <v>79</v>
      </c>
      <c r="K31" s="120" t="s">
        <v>80</v>
      </c>
    </row>
    <row r="32" spans="1:11" ht="35.5" customHeight="1" x14ac:dyDescent="0.25">
      <c r="A32" s="226"/>
      <c r="B32" s="223"/>
      <c r="C32" s="223"/>
      <c r="D32" s="103">
        <v>0</v>
      </c>
      <c r="E32" s="226"/>
      <c r="F32" s="97">
        <v>0</v>
      </c>
      <c r="G32" s="97">
        <v>0</v>
      </c>
      <c r="H32" s="97">
        <v>0</v>
      </c>
      <c r="I32" s="96" t="s">
        <v>81</v>
      </c>
      <c r="J32" s="97" t="s">
        <v>82</v>
      </c>
      <c r="K32" s="123" t="s">
        <v>83</v>
      </c>
    </row>
    <row r="33" spans="1:11" ht="25.5" customHeight="1" x14ac:dyDescent="0.25">
      <c r="A33" s="227"/>
      <c r="B33" s="224"/>
      <c r="C33" s="224"/>
      <c r="D33" s="104">
        <v>0</v>
      </c>
      <c r="E33" s="227"/>
      <c r="F33" s="97">
        <v>1</v>
      </c>
      <c r="G33" s="97"/>
      <c r="H33" s="97">
        <v>1</v>
      </c>
      <c r="I33" s="124"/>
      <c r="J33" s="97" t="s">
        <v>84</v>
      </c>
      <c r="K33" s="123" t="s">
        <v>85</v>
      </c>
    </row>
    <row r="34" spans="1:11" ht="17.5" customHeight="1" x14ac:dyDescent="0.25">
      <c r="A34" s="218" t="s">
        <v>86</v>
      </c>
      <c r="B34" s="219"/>
      <c r="C34" s="220"/>
      <c r="D34" s="105">
        <f>SUM(D3:D33)</f>
        <v>50</v>
      </c>
      <c r="E34" s="105">
        <f>SUM(E3:E33)</f>
        <v>80</v>
      </c>
      <c r="F34" s="105">
        <f>SUM(F3:F33)</f>
        <v>64</v>
      </c>
      <c r="G34" s="105">
        <f>SUM(G3:G33)</f>
        <v>9</v>
      </c>
      <c r="H34" s="105">
        <f>SUM(H3:H33)</f>
        <v>55</v>
      </c>
      <c r="I34" s="105">
        <v>16</v>
      </c>
      <c r="J34" s="124"/>
      <c r="K34" s="123"/>
    </row>
    <row r="35" spans="1:11" ht="21" x14ac:dyDescent="0.25">
      <c r="A35" s="106"/>
      <c r="B35" s="107"/>
      <c r="C35" s="108"/>
      <c r="D35" s="106"/>
      <c r="E35" s="106"/>
      <c r="F35" s="106"/>
      <c r="G35" s="106"/>
      <c r="H35" s="106"/>
      <c r="I35" s="106"/>
      <c r="J35" s="106"/>
      <c r="K35" s="107"/>
    </row>
    <row r="36" spans="1:11" ht="28.5" customHeight="1" x14ac:dyDescent="0.25">
      <c r="A36" s="221" t="s">
        <v>87</v>
      </c>
      <c r="B36" s="221"/>
      <c r="C36" s="221"/>
      <c r="D36" s="221"/>
      <c r="E36" s="127"/>
      <c r="F36" s="127"/>
      <c r="G36" s="127"/>
      <c r="H36" s="127"/>
      <c r="I36" s="127"/>
      <c r="J36" s="127"/>
      <c r="K36" s="126" t="s">
        <v>88</v>
      </c>
    </row>
    <row r="37" spans="1:11" ht="49.5" customHeight="1" x14ac:dyDescent="0.25">
      <c r="A37" s="221" t="s">
        <v>89</v>
      </c>
      <c r="B37" s="221"/>
      <c r="C37" s="221"/>
      <c r="D37" s="221"/>
      <c r="E37" s="127"/>
      <c r="F37" s="127"/>
      <c r="G37" s="127"/>
      <c r="H37" s="127"/>
      <c r="I37" s="127"/>
      <c r="J37" s="127"/>
      <c r="K37" s="127" t="s">
        <v>90</v>
      </c>
    </row>
  </sheetData>
  <sheetProtection formatCells="0" insertHyperlinks="0" autoFilter="0"/>
  <mergeCells count="28">
    <mergeCell ref="A37:D37"/>
    <mergeCell ref="A3:A11"/>
    <mergeCell ref="A12:A15"/>
    <mergeCell ref="A16:A25"/>
    <mergeCell ref="A26:A28"/>
    <mergeCell ref="A29:A33"/>
    <mergeCell ref="B3:B11"/>
    <mergeCell ref="B12:B15"/>
    <mergeCell ref="B16:B25"/>
    <mergeCell ref="B26:B28"/>
    <mergeCell ref="B29:B33"/>
    <mergeCell ref="C4:C11"/>
    <mergeCell ref="C13:C15"/>
    <mergeCell ref="D3:D11"/>
    <mergeCell ref="D12:D15"/>
    <mergeCell ref="A1:K1"/>
    <mergeCell ref="A34:C34"/>
    <mergeCell ref="A36:D36"/>
    <mergeCell ref="E26:E28"/>
    <mergeCell ref="E29:E33"/>
    <mergeCell ref="C18:C22"/>
    <mergeCell ref="C26:C28"/>
    <mergeCell ref="C29:C33"/>
    <mergeCell ref="F14:F15"/>
    <mergeCell ref="H14:H15"/>
    <mergeCell ref="E3:E11"/>
    <mergeCell ref="E12:E15"/>
    <mergeCell ref="E18:E22"/>
  </mergeCells>
  <phoneticPr fontId="34" type="noConversion"/>
  <pageMargins left="0.70866141732283505" right="0.70866141732283505" top="0.66929133858267698" bottom="1.0629921259842501" header="0.31496062992126" footer="0.31496062992126"/>
  <pageSetup paperSize="9" scale="95" orientation="landscape"/>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F250B-7873-463D-A1CD-91A00AB8FEDE}">
  <sheetPr codeName="Sheet14"/>
  <dimension ref="A1:E13"/>
  <sheetViews>
    <sheetView topLeftCell="A4" workbookViewId="0">
      <selection activeCell="A6" sqref="A6:XFD6"/>
    </sheetView>
  </sheetViews>
  <sheetFormatPr defaultColWidth="8.7265625" defaultRowHeight="14" x14ac:dyDescent="0.25"/>
  <cols>
    <col min="1" max="1" width="5.26953125" style="148" customWidth="1"/>
    <col min="2" max="2" width="9" style="141" customWidth="1"/>
    <col min="3" max="3" width="23.90625" style="141" customWidth="1"/>
    <col min="4" max="4" width="19.26953125" style="141" customWidth="1"/>
    <col min="5" max="5" width="18.36328125" style="141" customWidth="1"/>
    <col min="6" max="16384" width="8.7265625" style="141"/>
  </cols>
  <sheetData>
    <row r="1" spans="1:5" ht="42.5" customHeight="1" x14ac:dyDescent="0.25">
      <c r="A1" s="313" t="s">
        <v>278</v>
      </c>
      <c r="B1" s="313"/>
      <c r="C1" s="313"/>
      <c r="D1" s="313"/>
      <c r="E1" s="313"/>
    </row>
    <row r="2" spans="1:5" ht="24" customHeight="1" x14ac:dyDescent="0.25">
      <c r="A2" s="142" t="s">
        <v>1</v>
      </c>
      <c r="B2" s="143" t="s">
        <v>128</v>
      </c>
      <c r="C2" s="143" t="s">
        <v>133</v>
      </c>
      <c r="D2" s="143" t="s">
        <v>134</v>
      </c>
      <c r="E2" s="144" t="s">
        <v>135</v>
      </c>
    </row>
    <row r="3" spans="1:5" ht="35" customHeight="1" x14ac:dyDescent="0.25">
      <c r="A3" s="145">
        <v>1</v>
      </c>
      <c r="B3" s="146" t="s">
        <v>209</v>
      </c>
      <c r="C3" s="146" t="s">
        <v>210</v>
      </c>
      <c r="D3" s="146" t="s">
        <v>211</v>
      </c>
      <c r="E3" s="147"/>
    </row>
    <row r="4" spans="1:5" ht="35" customHeight="1" x14ac:dyDescent="0.25">
      <c r="A4" s="145">
        <v>2</v>
      </c>
      <c r="B4" s="146" t="s">
        <v>212</v>
      </c>
      <c r="C4" s="146" t="s">
        <v>213</v>
      </c>
      <c r="D4" s="146" t="s">
        <v>211</v>
      </c>
      <c r="E4" s="146"/>
    </row>
    <row r="5" spans="1:5" ht="35" customHeight="1" x14ac:dyDescent="0.25">
      <c r="A5" s="145">
        <v>3</v>
      </c>
      <c r="B5" s="146" t="s">
        <v>214</v>
      </c>
      <c r="C5" s="146" t="s">
        <v>204</v>
      </c>
      <c r="D5" s="146" t="s">
        <v>211</v>
      </c>
      <c r="E5" s="147"/>
    </row>
    <row r="6" spans="1:5" ht="35" customHeight="1" x14ac:dyDescent="0.25">
      <c r="A6" s="145">
        <v>4</v>
      </c>
      <c r="B6" s="146" t="s">
        <v>269</v>
      </c>
      <c r="C6" s="146" t="s">
        <v>270</v>
      </c>
      <c r="D6" s="146" t="s">
        <v>211</v>
      </c>
      <c r="E6" s="147"/>
    </row>
    <row r="7" spans="1:5" ht="35" customHeight="1" x14ac:dyDescent="0.25">
      <c r="A7" s="145">
        <v>5</v>
      </c>
      <c r="B7" s="146" t="s">
        <v>216</v>
      </c>
      <c r="C7" s="146" t="s">
        <v>217</v>
      </c>
      <c r="D7" s="146" t="s">
        <v>215</v>
      </c>
      <c r="E7" s="147"/>
    </row>
    <row r="8" spans="1:5" ht="35" customHeight="1" x14ac:dyDescent="0.25">
      <c r="A8" s="145">
        <v>6</v>
      </c>
      <c r="B8" s="146" t="s">
        <v>218</v>
      </c>
      <c r="C8" s="146" t="s">
        <v>219</v>
      </c>
      <c r="D8" s="146" t="s">
        <v>220</v>
      </c>
      <c r="E8" s="146"/>
    </row>
    <row r="9" spans="1:5" ht="35" customHeight="1" x14ac:dyDescent="0.25">
      <c r="A9" s="145">
        <v>7</v>
      </c>
      <c r="B9" s="146" t="s">
        <v>268</v>
      </c>
      <c r="C9" s="146" t="s">
        <v>210</v>
      </c>
      <c r="D9" s="146" t="s">
        <v>277</v>
      </c>
      <c r="E9" s="146"/>
    </row>
    <row r="10" spans="1:5" ht="35" customHeight="1" x14ac:dyDescent="0.25">
      <c r="A10" s="145">
        <v>8</v>
      </c>
      <c r="B10" s="146" t="s">
        <v>273</v>
      </c>
      <c r="C10" s="146" t="s">
        <v>204</v>
      </c>
      <c r="D10" s="146" t="s">
        <v>277</v>
      </c>
      <c r="E10" s="196"/>
    </row>
    <row r="11" spans="1:5" ht="35" customHeight="1" x14ac:dyDescent="0.25">
      <c r="A11" s="145">
        <v>9</v>
      </c>
      <c r="B11" s="146" t="s">
        <v>274</v>
      </c>
      <c r="C11" s="146" t="s">
        <v>204</v>
      </c>
      <c r="D11" s="146" t="s">
        <v>277</v>
      </c>
      <c r="E11" s="196"/>
    </row>
    <row r="12" spans="1:5" ht="35" customHeight="1" x14ac:dyDescent="0.25">
      <c r="A12" s="145">
        <v>10</v>
      </c>
      <c r="B12" s="146" t="s">
        <v>275</v>
      </c>
      <c r="C12" s="146" t="s">
        <v>271</v>
      </c>
      <c r="D12" s="146" t="s">
        <v>277</v>
      </c>
      <c r="E12" s="196"/>
    </row>
    <row r="13" spans="1:5" ht="35" customHeight="1" x14ac:dyDescent="0.25">
      <c r="A13" s="145">
        <v>11</v>
      </c>
      <c r="B13" s="146" t="s">
        <v>276</v>
      </c>
      <c r="C13" s="146" t="s">
        <v>272</v>
      </c>
      <c r="D13" s="146" t="s">
        <v>277</v>
      </c>
      <c r="E13" s="196"/>
    </row>
  </sheetData>
  <sheetProtection formatCells="0" insertHyperlinks="0" autoFilter="0"/>
  <mergeCells count="1">
    <mergeCell ref="A1:E1"/>
  </mergeCells>
  <phoneticPr fontId="3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E12"/>
  <sheetViews>
    <sheetView workbookViewId="0">
      <selection activeCell="E8" sqref="E8"/>
    </sheetView>
  </sheetViews>
  <sheetFormatPr defaultColWidth="8.7265625" defaultRowHeight="14" x14ac:dyDescent="0.25"/>
  <cols>
    <col min="1" max="1" width="5.26953125" style="23" customWidth="1"/>
    <col min="2" max="2" width="9" style="24" customWidth="1"/>
    <col min="3" max="3" width="23.90625" style="24" customWidth="1"/>
    <col min="4" max="4" width="19.26953125" style="24" customWidth="1"/>
    <col min="5" max="5" width="26.36328125" style="24" customWidth="1"/>
    <col min="6" max="16384" width="8.7265625" style="24"/>
  </cols>
  <sheetData>
    <row r="1" spans="1:5" ht="42.5" customHeight="1" x14ac:dyDescent="0.25">
      <c r="A1" s="314" t="s">
        <v>132</v>
      </c>
      <c r="B1" s="314"/>
      <c r="C1" s="314"/>
      <c r="D1" s="314"/>
      <c r="E1" s="314"/>
    </row>
    <row r="2" spans="1:5" ht="24" customHeight="1" x14ac:dyDescent="0.25">
      <c r="A2" s="37" t="s">
        <v>1</v>
      </c>
      <c r="B2" s="26" t="s">
        <v>128</v>
      </c>
      <c r="C2" s="26" t="s">
        <v>133</v>
      </c>
      <c r="D2" s="26" t="s">
        <v>134</v>
      </c>
      <c r="E2" s="26" t="s">
        <v>135</v>
      </c>
    </row>
    <row r="3" spans="1:5" s="22" customFormat="1" ht="35" customHeight="1" x14ac:dyDescent="0.25">
      <c r="A3" s="27">
        <v>1</v>
      </c>
      <c r="B3" s="28" t="s">
        <v>136</v>
      </c>
      <c r="C3" s="28" t="s">
        <v>137</v>
      </c>
      <c r="D3" s="28" t="s">
        <v>138</v>
      </c>
      <c r="E3" s="35"/>
    </row>
    <row r="4" spans="1:5" ht="35" customHeight="1" x14ac:dyDescent="0.25">
      <c r="A4" s="27">
        <v>2</v>
      </c>
      <c r="B4" s="28" t="s">
        <v>139</v>
      </c>
      <c r="C4" s="28" t="s">
        <v>140</v>
      </c>
      <c r="D4" s="28" t="s">
        <v>138</v>
      </c>
      <c r="E4" s="33"/>
    </row>
    <row r="5" spans="1:5" s="22" customFormat="1" ht="35" customHeight="1" x14ac:dyDescent="0.25">
      <c r="A5" s="27">
        <v>3</v>
      </c>
      <c r="B5" s="28" t="s">
        <v>141</v>
      </c>
      <c r="C5" s="28" t="s">
        <v>137</v>
      </c>
      <c r="D5" s="28" t="s">
        <v>142</v>
      </c>
      <c r="E5" s="35"/>
    </row>
    <row r="6" spans="1:5" s="22" customFormat="1" ht="35" customHeight="1" x14ac:dyDescent="0.25">
      <c r="A6" s="27">
        <v>4</v>
      </c>
      <c r="B6" s="28" t="s">
        <v>143</v>
      </c>
      <c r="C6" s="28" t="s">
        <v>137</v>
      </c>
      <c r="D6" s="28" t="s">
        <v>144</v>
      </c>
      <c r="E6" s="35"/>
    </row>
    <row r="7" spans="1:5" ht="35" customHeight="1" x14ac:dyDescent="0.25">
      <c r="A7" s="27">
        <v>5</v>
      </c>
      <c r="B7" s="28" t="s">
        <v>145</v>
      </c>
      <c r="C7" s="28" t="s">
        <v>146</v>
      </c>
      <c r="D7" s="28" t="s">
        <v>147</v>
      </c>
      <c r="E7" s="33"/>
    </row>
    <row r="8" spans="1:5" ht="35" customHeight="1" x14ac:dyDescent="0.25">
      <c r="A8" s="27">
        <v>6</v>
      </c>
      <c r="B8" s="28" t="s">
        <v>148</v>
      </c>
      <c r="C8" s="28" t="s">
        <v>33</v>
      </c>
      <c r="D8" s="28" t="s">
        <v>149</v>
      </c>
      <c r="E8" s="33"/>
    </row>
    <row r="9" spans="1:5" ht="35" customHeight="1" x14ac:dyDescent="0.25">
      <c r="A9" s="27">
        <v>7</v>
      </c>
      <c r="B9" s="28" t="s">
        <v>150</v>
      </c>
      <c r="C9" s="28" t="s">
        <v>146</v>
      </c>
      <c r="D9" s="28" t="s">
        <v>149</v>
      </c>
      <c r="E9" s="33"/>
    </row>
    <row r="10" spans="1:5" ht="35" customHeight="1" x14ac:dyDescent="0.25">
      <c r="A10" s="27">
        <v>8</v>
      </c>
      <c r="B10" s="28" t="s">
        <v>151</v>
      </c>
      <c r="C10" s="28" t="s">
        <v>130</v>
      </c>
      <c r="D10" s="28" t="s">
        <v>152</v>
      </c>
      <c r="E10" s="33" t="s">
        <v>153</v>
      </c>
    </row>
    <row r="11" spans="1:5" ht="35" customHeight="1" x14ac:dyDescent="0.25">
      <c r="A11" s="27">
        <v>9</v>
      </c>
      <c r="B11" s="28" t="s">
        <v>154</v>
      </c>
      <c r="C11" s="28" t="s">
        <v>137</v>
      </c>
      <c r="D11" s="28" t="s">
        <v>155</v>
      </c>
      <c r="E11" s="33" t="s">
        <v>156</v>
      </c>
    </row>
    <row r="12" spans="1:5" s="36" customFormat="1" ht="35" customHeight="1" x14ac:dyDescent="0.25">
      <c r="A12" s="38">
        <v>10</v>
      </c>
      <c r="B12" s="39" t="s">
        <v>157</v>
      </c>
      <c r="C12" s="39" t="s">
        <v>130</v>
      </c>
      <c r="D12" s="39" t="s">
        <v>149</v>
      </c>
      <c r="E12" s="40" t="s">
        <v>156</v>
      </c>
    </row>
  </sheetData>
  <sheetProtection formatCells="0" insertHyperlinks="0" autoFilter="0"/>
  <autoFilter ref="A2:E12" xr:uid="{00000000-0009-0000-0000-000006000000}"/>
  <mergeCells count="1">
    <mergeCell ref="A1:E1"/>
  </mergeCells>
  <phoneticPr fontId="34" type="noConversion"/>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E14"/>
  <sheetViews>
    <sheetView topLeftCell="A7" workbookViewId="0">
      <selection activeCell="E7" sqref="E7"/>
    </sheetView>
  </sheetViews>
  <sheetFormatPr defaultColWidth="8.7265625" defaultRowHeight="14" x14ac:dyDescent="0.25"/>
  <cols>
    <col min="1" max="1" width="5.26953125" style="23" customWidth="1"/>
    <col min="2" max="2" width="9" style="24" customWidth="1"/>
    <col min="3" max="3" width="23.90625" style="24" customWidth="1"/>
    <col min="4" max="4" width="19.26953125" style="24" customWidth="1"/>
    <col min="5" max="5" width="34.81640625" style="24" customWidth="1"/>
    <col min="6" max="16384" width="8.7265625" style="24"/>
  </cols>
  <sheetData>
    <row r="1" spans="1:5" ht="42.5" customHeight="1" x14ac:dyDescent="0.25">
      <c r="A1" s="314" t="s">
        <v>158</v>
      </c>
      <c r="B1" s="314"/>
      <c r="C1" s="314"/>
      <c r="D1" s="314"/>
      <c r="E1" s="314"/>
    </row>
    <row r="2" spans="1:5" ht="24" customHeight="1" x14ac:dyDescent="0.25">
      <c r="A2" s="25" t="s">
        <v>1</v>
      </c>
      <c r="B2" s="26" t="s">
        <v>128</v>
      </c>
      <c r="C2" s="26" t="s">
        <v>133</v>
      </c>
      <c r="D2" s="26" t="s">
        <v>134</v>
      </c>
      <c r="E2" s="26" t="s">
        <v>135</v>
      </c>
    </row>
    <row r="3" spans="1:5" ht="35" customHeight="1" x14ac:dyDescent="0.25">
      <c r="A3" s="27">
        <v>1</v>
      </c>
      <c r="B3" s="28" t="s">
        <v>159</v>
      </c>
      <c r="C3" s="28" t="s">
        <v>137</v>
      </c>
      <c r="D3" s="28" t="s">
        <v>160</v>
      </c>
      <c r="E3" s="33"/>
    </row>
    <row r="4" spans="1:5" s="22" customFormat="1" ht="35" customHeight="1" x14ac:dyDescent="0.25">
      <c r="A4" s="29">
        <v>2</v>
      </c>
      <c r="B4" s="30" t="s">
        <v>161</v>
      </c>
      <c r="C4" s="30" t="s">
        <v>137</v>
      </c>
      <c r="D4" s="30" t="s">
        <v>160</v>
      </c>
      <c r="E4" s="34" t="s">
        <v>162</v>
      </c>
    </row>
    <row r="5" spans="1:5" ht="35" customHeight="1" x14ac:dyDescent="0.25">
      <c r="A5" s="27">
        <v>3</v>
      </c>
      <c r="B5" s="31" t="s">
        <v>163</v>
      </c>
      <c r="C5" s="31" t="s">
        <v>43</v>
      </c>
      <c r="D5" s="31" t="s">
        <v>164</v>
      </c>
      <c r="E5" s="33"/>
    </row>
    <row r="6" spans="1:5" ht="35" customHeight="1" x14ac:dyDescent="0.25">
      <c r="A6" s="32">
        <v>4</v>
      </c>
      <c r="B6" s="28" t="s">
        <v>111</v>
      </c>
      <c r="C6" s="28" t="s">
        <v>137</v>
      </c>
      <c r="D6" s="28" t="s">
        <v>165</v>
      </c>
      <c r="E6" s="33"/>
    </row>
    <row r="7" spans="1:5" ht="35" customHeight="1" x14ac:dyDescent="0.25">
      <c r="A7" s="27">
        <v>5</v>
      </c>
      <c r="B7" s="28" t="s">
        <v>109</v>
      </c>
      <c r="C7" s="28" t="s">
        <v>166</v>
      </c>
      <c r="D7" s="28" t="s">
        <v>165</v>
      </c>
      <c r="E7" s="33"/>
    </row>
    <row r="8" spans="1:5" s="22" customFormat="1" ht="35" customHeight="1" x14ac:dyDescent="0.25">
      <c r="A8" s="32">
        <v>6</v>
      </c>
      <c r="B8" s="28" t="s">
        <v>131</v>
      </c>
      <c r="C8" s="28" t="s">
        <v>167</v>
      </c>
      <c r="D8" s="28" t="s">
        <v>168</v>
      </c>
      <c r="E8" s="35"/>
    </row>
    <row r="9" spans="1:5" ht="35" customHeight="1" x14ac:dyDescent="0.25">
      <c r="A9" s="29">
        <v>7</v>
      </c>
      <c r="B9" s="30" t="s">
        <v>169</v>
      </c>
      <c r="C9" s="30" t="s">
        <v>170</v>
      </c>
      <c r="D9" s="30" t="s">
        <v>168</v>
      </c>
      <c r="E9" s="34" t="s">
        <v>171</v>
      </c>
    </row>
    <row r="10" spans="1:5" s="22" customFormat="1" ht="35" customHeight="1" x14ac:dyDescent="0.25">
      <c r="A10" s="32">
        <v>8</v>
      </c>
      <c r="B10" s="28" t="s">
        <v>136</v>
      </c>
      <c r="C10" s="28" t="s">
        <v>137</v>
      </c>
      <c r="D10" s="28" t="s">
        <v>172</v>
      </c>
      <c r="E10" s="35"/>
    </row>
    <row r="11" spans="1:5" s="22" customFormat="1" ht="35" customHeight="1" x14ac:dyDescent="0.25">
      <c r="A11" s="27">
        <v>9</v>
      </c>
      <c r="B11" s="28" t="s">
        <v>141</v>
      </c>
      <c r="C11" s="28" t="s">
        <v>137</v>
      </c>
      <c r="D11" s="28" t="s">
        <v>142</v>
      </c>
      <c r="E11" s="35"/>
    </row>
    <row r="12" spans="1:5" s="22" customFormat="1" ht="35" customHeight="1" x14ac:dyDescent="0.25">
      <c r="A12" s="32">
        <v>10</v>
      </c>
      <c r="B12" s="28" t="s">
        <v>143</v>
      </c>
      <c r="C12" s="28" t="s">
        <v>137</v>
      </c>
      <c r="D12" s="28" t="s">
        <v>144</v>
      </c>
      <c r="E12" s="35"/>
    </row>
    <row r="13" spans="1:5" ht="35" customHeight="1" x14ac:dyDescent="0.25">
      <c r="A13" s="27">
        <v>11</v>
      </c>
      <c r="B13" s="28" t="s">
        <v>145</v>
      </c>
      <c r="C13" s="28" t="s">
        <v>146</v>
      </c>
      <c r="D13" s="28" t="s">
        <v>147</v>
      </c>
      <c r="E13" s="33"/>
    </row>
    <row r="14" spans="1:5" ht="35" customHeight="1" x14ac:dyDescent="0.25">
      <c r="A14" s="29">
        <v>12</v>
      </c>
      <c r="B14" s="30" t="s">
        <v>157</v>
      </c>
      <c r="C14" s="30" t="s">
        <v>130</v>
      </c>
      <c r="D14" s="30" t="s">
        <v>149</v>
      </c>
      <c r="E14" s="34" t="s">
        <v>173</v>
      </c>
    </row>
  </sheetData>
  <sheetProtection formatCells="0" insertHyperlinks="0" autoFilter="0"/>
  <mergeCells count="1">
    <mergeCell ref="A1:E1"/>
  </mergeCells>
  <phoneticPr fontId="34"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dimension ref="A1:F14"/>
  <sheetViews>
    <sheetView zoomScale="82" zoomScaleNormal="82" workbookViewId="0">
      <selection activeCell="D4" sqref="D4"/>
    </sheetView>
  </sheetViews>
  <sheetFormatPr defaultColWidth="9" defaultRowHeight="14" x14ac:dyDescent="0.25"/>
  <cols>
    <col min="1" max="1" width="4.6328125" style="11" customWidth="1"/>
    <col min="2" max="2" width="9.453125" style="11" customWidth="1"/>
    <col min="3" max="3" width="67.7265625" style="11" customWidth="1"/>
    <col min="4" max="4" width="7.90625" style="11" customWidth="1"/>
    <col min="5" max="5" width="9" style="11"/>
    <col min="6" max="6" width="10" style="11" customWidth="1"/>
    <col min="7" max="16384" width="9" style="11"/>
  </cols>
  <sheetData>
    <row r="1" spans="1:6" ht="21.5" customHeight="1" x14ac:dyDescent="0.25">
      <c r="A1" s="315" t="s">
        <v>174</v>
      </c>
      <c r="B1" s="315"/>
      <c r="C1" s="315"/>
      <c r="D1" s="315"/>
      <c r="E1" s="315"/>
      <c r="F1" s="315"/>
    </row>
    <row r="2" spans="1:6" ht="37" customHeight="1" x14ac:dyDescent="0.25">
      <c r="A2" s="12" t="s">
        <v>1</v>
      </c>
      <c r="B2" s="12" t="s">
        <v>175</v>
      </c>
      <c r="C2" s="13" t="s">
        <v>176</v>
      </c>
      <c r="D2" s="14" t="s">
        <v>177</v>
      </c>
      <c r="E2" s="14" t="s">
        <v>178</v>
      </c>
      <c r="F2" s="14" t="s">
        <v>179</v>
      </c>
    </row>
    <row r="3" spans="1:6" ht="249" customHeight="1" x14ac:dyDescent="0.25">
      <c r="A3" s="15">
        <v>1</v>
      </c>
      <c r="B3" s="16" t="s">
        <v>129</v>
      </c>
      <c r="C3" s="17" t="s">
        <v>180</v>
      </c>
      <c r="D3" s="18"/>
      <c r="E3" s="18"/>
      <c r="F3" s="18"/>
    </row>
    <row r="4" spans="1:6" ht="249.5" customHeight="1" x14ac:dyDescent="0.25">
      <c r="A4" s="15">
        <v>2</v>
      </c>
      <c r="B4" s="16" t="s">
        <v>181</v>
      </c>
      <c r="C4" s="16" t="s">
        <v>182</v>
      </c>
      <c r="D4" s="18"/>
      <c r="E4" s="18"/>
      <c r="F4" s="18"/>
    </row>
    <row r="5" spans="1:6" ht="175" customHeight="1" x14ac:dyDescent="0.25">
      <c r="A5" s="15">
        <v>3</v>
      </c>
      <c r="B5" s="16" t="s">
        <v>183</v>
      </c>
      <c r="C5" s="16" t="s">
        <v>184</v>
      </c>
      <c r="D5" s="18"/>
      <c r="E5" s="18"/>
      <c r="F5" s="18"/>
    </row>
    <row r="6" spans="1:6" ht="193.5" customHeight="1" x14ac:dyDescent="0.25">
      <c r="A6" s="15">
        <v>4</v>
      </c>
      <c r="B6" s="16" t="s">
        <v>185</v>
      </c>
      <c r="C6" s="16" t="s">
        <v>186</v>
      </c>
      <c r="D6" s="18"/>
      <c r="E6" s="18"/>
      <c r="F6" s="18"/>
    </row>
    <row r="7" spans="1:6" ht="171" customHeight="1" x14ac:dyDescent="0.25">
      <c r="A7" s="15">
        <v>5</v>
      </c>
      <c r="B7" s="16" t="s">
        <v>187</v>
      </c>
      <c r="C7" s="16" t="s">
        <v>188</v>
      </c>
      <c r="D7" s="18"/>
      <c r="E7" s="18"/>
      <c r="F7" s="18"/>
    </row>
    <row r="8" spans="1:6" ht="170" customHeight="1" x14ac:dyDescent="0.25">
      <c r="A8" s="15">
        <v>6</v>
      </c>
      <c r="B8" s="16" t="s">
        <v>130</v>
      </c>
      <c r="C8" s="16" t="s">
        <v>189</v>
      </c>
      <c r="D8" s="18"/>
      <c r="E8" s="18"/>
      <c r="F8" s="18"/>
    </row>
    <row r="9" spans="1:6" ht="148" customHeight="1" x14ac:dyDescent="0.25">
      <c r="A9" s="15">
        <v>7</v>
      </c>
      <c r="B9" s="16" t="s">
        <v>57</v>
      </c>
      <c r="C9" s="16" t="s">
        <v>190</v>
      </c>
      <c r="D9" s="18"/>
      <c r="E9" s="18"/>
      <c r="F9" s="18"/>
    </row>
    <row r="10" spans="1:6" ht="261" customHeight="1" x14ac:dyDescent="0.25">
      <c r="A10" s="15">
        <v>8</v>
      </c>
      <c r="B10" s="16" t="s">
        <v>140</v>
      </c>
      <c r="C10" s="16" t="s">
        <v>191</v>
      </c>
      <c r="D10" s="18"/>
      <c r="E10" s="18"/>
      <c r="F10" s="18"/>
    </row>
    <row r="11" spans="1:6" ht="230" customHeight="1" x14ac:dyDescent="0.25">
      <c r="A11" s="15">
        <v>9</v>
      </c>
      <c r="B11" s="19" t="s">
        <v>192</v>
      </c>
      <c r="C11" s="20" t="s">
        <v>193</v>
      </c>
      <c r="D11" s="18"/>
      <c r="E11" s="18"/>
      <c r="F11" s="18"/>
    </row>
    <row r="12" spans="1:6" ht="243" customHeight="1" x14ac:dyDescent="0.25">
      <c r="A12" s="15">
        <v>10</v>
      </c>
      <c r="B12" s="19" t="s">
        <v>194</v>
      </c>
      <c r="C12" s="20" t="s">
        <v>195</v>
      </c>
      <c r="D12" s="18"/>
      <c r="E12" s="18"/>
      <c r="F12" s="18"/>
    </row>
    <row r="13" spans="1:6" ht="227" customHeight="1" x14ac:dyDescent="0.25">
      <c r="A13" s="15">
        <v>11</v>
      </c>
      <c r="B13" s="19" t="s">
        <v>196</v>
      </c>
      <c r="C13" s="20" t="s">
        <v>197</v>
      </c>
      <c r="D13" s="18"/>
      <c r="E13" s="18"/>
      <c r="F13" s="18"/>
    </row>
    <row r="14" spans="1:6" x14ac:dyDescent="0.25">
      <c r="A14" s="316" t="s">
        <v>86</v>
      </c>
      <c r="B14" s="316"/>
      <c r="C14" s="316"/>
      <c r="D14" s="21">
        <f>SUM(D3:D13)</f>
        <v>0</v>
      </c>
      <c r="E14" s="21">
        <f t="shared" ref="E14:F14" si="0">SUM(E3:E13)</f>
        <v>0</v>
      </c>
      <c r="F14" s="21">
        <f t="shared" si="0"/>
        <v>0</v>
      </c>
    </row>
  </sheetData>
  <sheetProtection formatCells="0" insertHyperlinks="0" autoFilter="0"/>
  <mergeCells count="2">
    <mergeCell ref="A1:F1"/>
    <mergeCell ref="A14:C14"/>
  </mergeCells>
  <phoneticPr fontId="34" type="noConversion"/>
  <pageMargins left="0.70866141732283505" right="0.70866141732283505" top="0.74803149606299202" bottom="0.74803149606299202" header="0.31496062992126" footer="0.31496062992126"/>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93FF-B1BF-46E6-8934-4B061E0A81DD}">
  <sheetPr codeName="Sheet19"/>
  <dimension ref="A1:F18"/>
  <sheetViews>
    <sheetView tabSelected="1" zoomScale="85" zoomScaleNormal="85" workbookViewId="0">
      <selection activeCell="H3" sqref="H3"/>
    </sheetView>
  </sheetViews>
  <sheetFormatPr defaultColWidth="9" defaultRowHeight="14" x14ac:dyDescent="0.25"/>
  <cols>
    <col min="1" max="1" width="5.54296875" bestFit="1" customWidth="1"/>
    <col min="2" max="2" width="5.54296875" customWidth="1"/>
    <col min="3" max="3" width="9.26953125" bestFit="1" customWidth="1"/>
    <col min="4" max="4" width="66.36328125" customWidth="1"/>
    <col min="5" max="5" width="64.81640625" customWidth="1"/>
    <col min="6" max="6" width="11.81640625" customWidth="1"/>
  </cols>
  <sheetData>
    <row r="1" spans="1:6" ht="34" customHeight="1" x14ac:dyDescent="0.25">
      <c r="A1" s="317" t="s">
        <v>386</v>
      </c>
      <c r="B1" s="317"/>
      <c r="C1" s="317"/>
      <c r="D1" s="318"/>
      <c r="E1" s="318"/>
      <c r="F1" s="318"/>
    </row>
    <row r="2" spans="1:6" s="216" customFormat="1" ht="29.5" customHeight="1" x14ac:dyDescent="0.25">
      <c r="A2" s="214" t="s">
        <v>1</v>
      </c>
      <c r="B2" s="214" t="s">
        <v>255</v>
      </c>
      <c r="C2" s="214" t="s">
        <v>175</v>
      </c>
      <c r="D2" s="215" t="s">
        <v>176</v>
      </c>
      <c r="E2" s="215" t="s">
        <v>352</v>
      </c>
      <c r="F2" s="215" t="s">
        <v>385</v>
      </c>
    </row>
    <row r="3" spans="1:6" ht="206" customHeight="1" x14ac:dyDescent="0.25">
      <c r="A3" s="211">
        <v>1</v>
      </c>
      <c r="B3" s="211" t="s">
        <v>351</v>
      </c>
      <c r="C3" s="210" t="s">
        <v>348</v>
      </c>
      <c r="D3" s="209" t="s">
        <v>354</v>
      </c>
      <c r="E3" s="209" t="s">
        <v>353</v>
      </c>
      <c r="F3" s="3">
        <v>2</v>
      </c>
    </row>
    <row r="4" spans="1:6" ht="189" customHeight="1" x14ac:dyDescent="0.25">
      <c r="A4" s="211">
        <v>2</v>
      </c>
      <c r="B4" s="211" t="s">
        <v>351</v>
      </c>
      <c r="C4" s="210" t="s">
        <v>349</v>
      </c>
      <c r="D4" s="209" t="s">
        <v>356</v>
      </c>
      <c r="E4" s="209" t="s">
        <v>355</v>
      </c>
      <c r="F4" s="3">
        <v>2</v>
      </c>
    </row>
    <row r="5" spans="1:6" ht="180.5" customHeight="1" x14ac:dyDescent="0.25">
      <c r="A5" s="211">
        <v>3</v>
      </c>
      <c r="B5" s="211" t="s">
        <v>351</v>
      </c>
      <c r="C5" s="210" t="s">
        <v>350</v>
      </c>
      <c r="D5" s="209" t="s">
        <v>358</v>
      </c>
      <c r="E5" s="209" t="s">
        <v>357</v>
      </c>
      <c r="F5" s="3">
        <v>2</v>
      </c>
    </row>
    <row r="6" spans="1:6" ht="208.5" customHeight="1" x14ac:dyDescent="0.25">
      <c r="A6" s="211">
        <v>4</v>
      </c>
      <c r="B6" s="211" t="s">
        <v>351</v>
      </c>
      <c r="C6" s="5" t="s">
        <v>198</v>
      </c>
      <c r="D6" s="209" t="s">
        <v>373</v>
      </c>
      <c r="E6" s="209" t="s">
        <v>374</v>
      </c>
      <c r="F6" s="3">
        <v>7</v>
      </c>
    </row>
    <row r="7" spans="1:6" s="1" customFormat="1" ht="168" customHeight="1" x14ac:dyDescent="0.25">
      <c r="A7" s="211">
        <v>5</v>
      </c>
      <c r="B7" s="211" t="s">
        <v>351</v>
      </c>
      <c r="C7" s="4" t="s">
        <v>199</v>
      </c>
      <c r="D7" s="195" t="s">
        <v>360</v>
      </c>
      <c r="E7" s="195" t="s">
        <v>359</v>
      </c>
      <c r="F7" s="3">
        <v>1</v>
      </c>
    </row>
    <row r="8" spans="1:6" s="1" customFormat="1" ht="150.5" customHeight="1" x14ac:dyDescent="0.25">
      <c r="A8" s="211">
        <v>6</v>
      </c>
      <c r="B8" s="211" t="s">
        <v>351</v>
      </c>
      <c r="C8" s="4" t="s">
        <v>200</v>
      </c>
      <c r="D8" s="195" t="s">
        <v>362</v>
      </c>
      <c r="E8" s="195" t="s">
        <v>361</v>
      </c>
      <c r="F8" s="3">
        <v>2</v>
      </c>
    </row>
    <row r="9" spans="1:6" s="1" customFormat="1" ht="279.5" customHeight="1" x14ac:dyDescent="0.25">
      <c r="A9" s="211">
        <v>7</v>
      </c>
      <c r="B9" s="211" t="s">
        <v>351</v>
      </c>
      <c r="C9" s="6" t="s">
        <v>201</v>
      </c>
      <c r="D9" s="212" t="s">
        <v>364</v>
      </c>
      <c r="E9" s="212" t="s">
        <v>363</v>
      </c>
      <c r="F9" s="7">
        <v>1</v>
      </c>
    </row>
    <row r="10" spans="1:6" s="1" customFormat="1" ht="151" customHeight="1" x14ac:dyDescent="0.25">
      <c r="A10" s="211">
        <v>8</v>
      </c>
      <c r="B10" s="211" t="s">
        <v>351</v>
      </c>
      <c r="C10" s="8" t="s">
        <v>202</v>
      </c>
      <c r="D10" s="213" t="s">
        <v>366</v>
      </c>
      <c r="E10" s="213" t="s">
        <v>365</v>
      </c>
      <c r="F10" s="9">
        <v>7</v>
      </c>
    </row>
    <row r="11" spans="1:6" s="1" customFormat="1" ht="178.5" customHeight="1" x14ac:dyDescent="0.25">
      <c r="A11" s="211">
        <v>9</v>
      </c>
      <c r="B11" s="211" t="s">
        <v>351</v>
      </c>
      <c r="C11" s="2" t="s">
        <v>183</v>
      </c>
      <c r="D11" s="210" t="s">
        <v>375</v>
      </c>
      <c r="E11" s="210" t="s">
        <v>376</v>
      </c>
      <c r="F11" s="3">
        <v>15</v>
      </c>
    </row>
    <row r="12" spans="1:6" s="1" customFormat="1" ht="140" customHeight="1" x14ac:dyDescent="0.25">
      <c r="A12" s="211">
        <v>10</v>
      </c>
      <c r="B12" s="211" t="s">
        <v>351</v>
      </c>
      <c r="C12" s="2" t="s">
        <v>185</v>
      </c>
      <c r="D12" s="210" t="s">
        <v>377</v>
      </c>
      <c r="E12" s="210" t="s">
        <v>378</v>
      </c>
      <c r="F12" s="3">
        <v>4</v>
      </c>
    </row>
    <row r="13" spans="1:6" s="1" customFormat="1" ht="112" customHeight="1" x14ac:dyDescent="0.25">
      <c r="A13" s="211">
        <v>11</v>
      </c>
      <c r="B13" s="211" t="s">
        <v>351</v>
      </c>
      <c r="C13" s="5" t="s">
        <v>130</v>
      </c>
      <c r="D13" s="210" t="s">
        <v>379</v>
      </c>
      <c r="E13" s="210" t="s">
        <v>380</v>
      </c>
      <c r="F13" s="3">
        <v>1</v>
      </c>
    </row>
    <row r="14" spans="1:6" s="1" customFormat="1" ht="112" x14ac:dyDescent="0.25">
      <c r="A14" s="211">
        <v>12</v>
      </c>
      <c r="B14" s="211" t="s">
        <v>351</v>
      </c>
      <c r="C14" s="2" t="s">
        <v>57</v>
      </c>
      <c r="D14" s="210" t="s">
        <v>382</v>
      </c>
      <c r="E14" s="210" t="s">
        <v>381</v>
      </c>
      <c r="F14" s="3">
        <v>1</v>
      </c>
    </row>
    <row r="15" spans="1:6" s="1" customFormat="1" ht="214.5" customHeight="1" x14ac:dyDescent="0.25">
      <c r="A15" s="211">
        <v>13</v>
      </c>
      <c r="B15" s="211" t="s">
        <v>351</v>
      </c>
      <c r="C15" s="2" t="s">
        <v>140</v>
      </c>
      <c r="D15" s="210" t="s">
        <v>384</v>
      </c>
      <c r="E15" s="210" t="s">
        <v>383</v>
      </c>
      <c r="F15" s="3">
        <v>1</v>
      </c>
    </row>
    <row r="16" spans="1:6" s="1" customFormat="1" ht="168" x14ac:dyDescent="0.25">
      <c r="A16" s="211">
        <v>14</v>
      </c>
      <c r="B16" s="211" t="s">
        <v>351</v>
      </c>
      <c r="C16" s="5" t="s">
        <v>203</v>
      </c>
      <c r="D16" s="210" t="s">
        <v>368</v>
      </c>
      <c r="E16" s="210" t="s">
        <v>367</v>
      </c>
      <c r="F16" s="3">
        <v>4</v>
      </c>
    </row>
    <row r="17" spans="1:6" s="1" customFormat="1" ht="154" x14ac:dyDescent="0.25">
      <c r="A17" s="211">
        <v>15</v>
      </c>
      <c r="B17" s="211" t="s">
        <v>351</v>
      </c>
      <c r="C17" s="4" t="s">
        <v>92</v>
      </c>
      <c r="D17" s="195" t="s">
        <v>372</v>
      </c>
      <c r="E17" s="195" t="s">
        <v>371</v>
      </c>
      <c r="F17" s="3">
        <v>1</v>
      </c>
    </row>
    <row r="18" spans="1:6" s="1" customFormat="1" ht="185.5" customHeight="1" x14ac:dyDescent="0.25">
      <c r="A18" s="211">
        <v>16</v>
      </c>
      <c r="B18" s="211" t="s">
        <v>351</v>
      </c>
      <c r="C18" s="4" t="s">
        <v>93</v>
      </c>
      <c r="D18" s="195" t="s">
        <v>370</v>
      </c>
      <c r="E18" s="195" t="s">
        <v>369</v>
      </c>
      <c r="F18" s="3">
        <v>1</v>
      </c>
    </row>
  </sheetData>
  <sheetProtection formatCells="0" insertHyperlinks="0" autoFilter="0"/>
  <mergeCells count="1">
    <mergeCell ref="A1:F1"/>
  </mergeCells>
  <phoneticPr fontId="3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A1"/>
  <sheetViews>
    <sheetView zoomScale="75" zoomScaleNormal="75" workbookViewId="0">
      <selection activeCell="M33" sqref="M33"/>
    </sheetView>
  </sheetViews>
  <sheetFormatPr defaultColWidth="9" defaultRowHeight="14" x14ac:dyDescent="0.25"/>
  <sheetData/>
  <sheetProtection formatCells="0" insertHyperlinks="0" autoFilter="0"/>
  <phoneticPr fontId="3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O43"/>
  <sheetViews>
    <sheetView zoomScale="55" zoomScaleNormal="55" workbookViewId="0">
      <pane xSplit="3" ySplit="2" topLeftCell="D24" activePane="bottomRight" state="frozen"/>
      <selection pane="topRight"/>
      <selection pane="bottomLeft"/>
      <selection pane="bottomRight" activeCell="C44" sqref="C44"/>
    </sheetView>
  </sheetViews>
  <sheetFormatPr defaultColWidth="9" defaultRowHeight="14" x14ac:dyDescent="0.25"/>
  <cols>
    <col min="1" max="1" width="4.36328125" customWidth="1"/>
    <col min="2" max="2" width="14.54296875" style="75" customWidth="1"/>
    <col min="3" max="3" width="21.08984375" style="91" customWidth="1"/>
    <col min="4" max="4" width="10.26953125" customWidth="1"/>
    <col min="5" max="5" width="9.54296875" customWidth="1"/>
    <col min="6" max="6" width="15.90625" hidden="1" customWidth="1"/>
    <col min="7" max="7" width="9.54296875" hidden="1" customWidth="1"/>
    <col min="8" max="8" width="17.08984375" hidden="1" customWidth="1"/>
    <col min="9" max="9" width="3.81640625" hidden="1" customWidth="1"/>
    <col min="10" max="10" width="20.453125" customWidth="1"/>
    <col min="11" max="11" width="59.6328125" customWidth="1"/>
  </cols>
  <sheetData>
    <row r="1" spans="1:15" ht="44" customHeight="1" x14ac:dyDescent="0.25">
      <c r="A1" s="249" t="s">
        <v>0</v>
      </c>
      <c r="B1" s="249"/>
      <c r="C1" s="249"/>
      <c r="D1" s="249"/>
      <c r="E1" s="249"/>
      <c r="F1" s="249"/>
      <c r="G1" s="249"/>
      <c r="H1" s="249"/>
      <c r="I1" s="249"/>
      <c r="J1" s="249"/>
      <c r="K1" s="249"/>
    </row>
    <row r="2" spans="1:15" ht="71" customHeight="1" x14ac:dyDescent="0.25">
      <c r="A2" s="130" t="s">
        <v>1</v>
      </c>
      <c r="B2" s="92" t="s">
        <v>91</v>
      </c>
      <c r="C2" s="93" t="s">
        <v>3</v>
      </c>
      <c r="D2" s="92" t="s">
        <v>4</v>
      </c>
      <c r="E2" s="92" t="s">
        <v>5</v>
      </c>
      <c r="F2" s="92" t="s">
        <v>6</v>
      </c>
      <c r="G2" s="92" t="s">
        <v>7</v>
      </c>
      <c r="H2" s="92" t="s">
        <v>8</v>
      </c>
      <c r="I2" s="115" t="s">
        <v>9</v>
      </c>
      <c r="J2" s="115" t="s">
        <v>10</v>
      </c>
      <c r="K2" s="115" t="s">
        <v>11</v>
      </c>
    </row>
    <row r="3" spans="1:15" s="43" customFormat="1" ht="39" customHeight="1" x14ac:dyDescent="0.25">
      <c r="A3" s="246">
        <v>1</v>
      </c>
      <c r="B3" s="253" t="s">
        <v>12</v>
      </c>
      <c r="C3" s="78" t="s">
        <v>13</v>
      </c>
      <c r="D3" s="243">
        <v>5</v>
      </c>
      <c r="E3" s="243">
        <v>10</v>
      </c>
      <c r="F3" s="49"/>
      <c r="G3" s="49"/>
      <c r="H3" s="49">
        <f>F3-G3</f>
        <v>0</v>
      </c>
      <c r="I3" s="61" t="s">
        <v>14</v>
      </c>
      <c r="J3" s="61" t="s">
        <v>15</v>
      </c>
      <c r="K3" s="65" t="s">
        <v>16</v>
      </c>
    </row>
    <row r="4" spans="1:15" ht="35.5" customHeight="1" x14ac:dyDescent="0.25">
      <c r="A4" s="247"/>
      <c r="B4" s="254"/>
      <c r="C4" s="243" t="s">
        <v>17</v>
      </c>
      <c r="D4" s="245"/>
      <c r="E4" s="245"/>
      <c r="F4" s="49"/>
      <c r="G4" s="49"/>
      <c r="H4" s="49">
        <f t="shared" ref="H4:H31" si="0">F4-G4</f>
        <v>0</v>
      </c>
      <c r="I4" s="47" t="s">
        <v>18</v>
      </c>
      <c r="J4" s="47" t="s">
        <v>19</v>
      </c>
      <c r="K4" s="67" t="s">
        <v>20</v>
      </c>
    </row>
    <row r="5" spans="1:15" ht="30" x14ac:dyDescent="0.25">
      <c r="A5" s="247"/>
      <c r="B5" s="254"/>
      <c r="C5" s="245"/>
      <c r="D5" s="245"/>
      <c r="E5" s="245"/>
      <c r="F5" s="49"/>
      <c r="G5" s="49"/>
      <c r="H5" s="49">
        <f t="shared" si="0"/>
        <v>0</v>
      </c>
      <c r="I5" s="47" t="s">
        <v>21</v>
      </c>
      <c r="J5" s="47" t="s">
        <v>19</v>
      </c>
      <c r="K5" s="67" t="s">
        <v>20</v>
      </c>
    </row>
    <row r="6" spans="1:15" ht="30" x14ac:dyDescent="0.25">
      <c r="A6" s="247"/>
      <c r="B6" s="254"/>
      <c r="C6" s="245"/>
      <c r="D6" s="245"/>
      <c r="E6" s="245"/>
      <c r="F6" s="59">
        <v>1</v>
      </c>
      <c r="G6" s="49">
        <v>1</v>
      </c>
      <c r="H6" s="49">
        <f t="shared" si="0"/>
        <v>0</v>
      </c>
      <c r="I6" s="59"/>
      <c r="J6" s="59" t="s">
        <v>19</v>
      </c>
      <c r="K6" s="69" t="s">
        <v>20</v>
      </c>
    </row>
    <row r="7" spans="1:15" ht="44" customHeight="1" x14ac:dyDescent="0.25">
      <c r="A7" s="247"/>
      <c r="B7" s="254"/>
      <c r="C7" s="245"/>
      <c r="D7" s="245"/>
      <c r="E7" s="245"/>
      <c r="F7" s="59">
        <v>1</v>
      </c>
      <c r="G7" s="49">
        <v>1</v>
      </c>
      <c r="H7" s="49">
        <f t="shared" si="0"/>
        <v>0</v>
      </c>
      <c r="I7" s="59"/>
      <c r="J7" s="59" t="s">
        <v>19</v>
      </c>
      <c r="K7" s="70" t="s">
        <v>22</v>
      </c>
    </row>
    <row r="8" spans="1:15" ht="60" customHeight="1" x14ac:dyDescent="0.25">
      <c r="A8" s="247"/>
      <c r="B8" s="254"/>
      <c r="C8" s="245"/>
      <c r="D8" s="245"/>
      <c r="E8" s="245"/>
      <c r="F8" s="59">
        <v>2</v>
      </c>
      <c r="G8" s="49"/>
      <c r="H8" s="49">
        <f t="shared" si="0"/>
        <v>2</v>
      </c>
      <c r="I8" s="59"/>
      <c r="J8" s="59" t="s">
        <v>19</v>
      </c>
      <c r="K8" s="70" t="s">
        <v>23</v>
      </c>
    </row>
    <row r="9" spans="1:15" ht="30" x14ac:dyDescent="0.25">
      <c r="A9" s="247"/>
      <c r="B9" s="254"/>
      <c r="C9" s="245"/>
      <c r="D9" s="245"/>
      <c r="E9" s="245"/>
      <c r="F9" s="59">
        <v>1</v>
      </c>
      <c r="G9" s="49"/>
      <c r="H9" s="49">
        <f t="shared" si="0"/>
        <v>1</v>
      </c>
      <c r="I9" s="59"/>
      <c r="J9" s="59" t="s">
        <v>19</v>
      </c>
      <c r="K9" s="69" t="s">
        <v>24</v>
      </c>
    </row>
    <row r="10" spans="1:15" ht="30" x14ac:dyDescent="0.25">
      <c r="A10" s="247"/>
      <c r="B10" s="254"/>
      <c r="C10" s="245"/>
      <c r="D10" s="245"/>
      <c r="E10" s="245"/>
      <c r="F10" s="59">
        <v>1</v>
      </c>
      <c r="G10" s="49"/>
      <c r="H10" s="49">
        <f t="shared" si="0"/>
        <v>1</v>
      </c>
      <c r="I10" s="59"/>
      <c r="J10" s="59" t="s">
        <v>19</v>
      </c>
      <c r="K10" s="69" t="s">
        <v>25</v>
      </c>
    </row>
    <row r="11" spans="1:15" ht="30" x14ac:dyDescent="0.25">
      <c r="A11" s="248"/>
      <c r="B11" s="255"/>
      <c r="C11" s="244"/>
      <c r="D11" s="244"/>
      <c r="E11" s="244"/>
      <c r="F11" s="60">
        <v>1</v>
      </c>
      <c r="G11" s="49"/>
      <c r="H11" s="49">
        <f t="shared" si="0"/>
        <v>1</v>
      </c>
      <c r="I11" s="60"/>
      <c r="J11" s="59" t="s">
        <v>19</v>
      </c>
      <c r="K11" s="69" t="s">
        <v>26</v>
      </c>
    </row>
    <row r="12" spans="1:15" s="43" customFormat="1" ht="15" x14ac:dyDescent="0.25">
      <c r="A12" s="246">
        <v>2</v>
      </c>
      <c r="B12" s="253" t="s">
        <v>27</v>
      </c>
      <c r="C12" s="78" t="s">
        <v>13</v>
      </c>
      <c r="D12" s="243">
        <v>10</v>
      </c>
      <c r="E12" s="243">
        <v>17</v>
      </c>
      <c r="F12" s="61"/>
      <c r="G12" s="49"/>
      <c r="H12" s="49">
        <f t="shared" si="0"/>
        <v>0</v>
      </c>
      <c r="I12" s="61" t="s">
        <v>28</v>
      </c>
      <c r="J12" s="61" t="s">
        <v>29</v>
      </c>
      <c r="K12" s="65" t="s">
        <v>30</v>
      </c>
    </row>
    <row r="13" spans="1:15" ht="15" customHeight="1" x14ac:dyDescent="0.25">
      <c r="A13" s="247"/>
      <c r="B13" s="254"/>
      <c r="C13" s="243" t="s">
        <v>31</v>
      </c>
      <c r="D13" s="245"/>
      <c r="E13" s="245"/>
      <c r="F13" s="59"/>
      <c r="G13" s="49"/>
      <c r="H13" s="49">
        <f t="shared" si="0"/>
        <v>0</v>
      </c>
      <c r="I13" s="59" t="s">
        <v>32</v>
      </c>
      <c r="J13" s="59" t="s">
        <v>33</v>
      </c>
      <c r="K13" s="69" t="s">
        <v>34</v>
      </c>
    </row>
    <row r="14" spans="1:15" ht="15" x14ac:dyDescent="0.25">
      <c r="A14" s="247"/>
      <c r="B14" s="254"/>
      <c r="C14" s="245"/>
      <c r="D14" s="245"/>
      <c r="E14" s="245"/>
      <c r="F14" s="241">
        <v>15</v>
      </c>
      <c r="G14" s="49">
        <v>1</v>
      </c>
      <c r="H14" s="243">
        <f t="shared" si="0"/>
        <v>14</v>
      </c>
      <c r="I14" s="59"/>
      <c r="J14" s="59" t="s">
        <v>33</v>
      </c>
      <c r="K14" s="69" t="s">
        <v>35</v>
      </c>
    </row>
    <row r="15" spans="1:15" ht="70.5" customHeight="1" x14ac:dyDescent="0.25">
      <c r="A15" s="248"/>
      <c r="B15" s="255"/>
      <c r="C15" s="244"/>
      <c r="D15" s="244"/>
      <c r="E15" s="244"/>
      <c r="F15" s="242"/>
      <c r="G15" s="49"/>
      <c r="H15" s="244"/>
      <c r="I15" s="59"/>
      <c r="J15" s="59" t="s">
        <v>33</v>
      </c>
      <c r="K15" s="69" t="s">
        <v>36</v>
      </c>
      <c r="O15" s="129"/>
    </row>
    <row r="16" spans="1:15" s="43" customFormat="1" ht="20.5" customHeight="1" x14ac:dyDescent="0.25">
      <c r="A16" s="246">
        <v>3</v>
      </c>
      <c r="B16" s="256" t="s">
        <v>37</v>
      </c>
      <c r="C16" s="78" t="s">
        <v>13</v>
      </c>
      <c r="D16" s="50">
        <v>0</v>
      </c>
      <c r="E16" s="50">
        <v>1</v>
      </c>
      <c r="F16" s="50"/>
      <c r="G16" s="50"/>
      <c r="H16" s="49">
        <f t="shared" si="0"/>
        <v>0</v>
      </c>
      <c r="I16" s="50" t="s">
        <v>38</v>
      </c>
      <c r="J16" s="61" t="s">
        <v>39</v>
      </c>
      <c r="K16" s="65" t="s">
        <v>40</v>
      </c>
    </row>
    <row r="17" spans="1:11" ht="20.5" customHeight="1" x14ac:dyDescent="0.25">
      <c r="A17" s="247"/>
      <c r="B17" s="257"/>
      <c r="C17" s="79" t="s">
        <v>41</v>
      </c>
      <c r="D17" s="49">
        <v>3</v>
      </c>
      <c r="E17" s="49">
        <v>1</v>
      </c>
      <c r="F17" s="49"/>
      <c r="G17" s="49"/>
      <c r="H17" s="49">
        <f t="shared" si="0"/>
        <v>0</v>
      </c>
      <c r="I17" s="49" t="s">
        <v>42</v>
      </c>
      <c r="J17" s="47" t="s">
        <v>43</v>
      </c>
      <c r="K17" s="71" t="s">
        <v>44</v>
      </c>
    </row>
    <row r="18" spans="1:11" ht="45" x14ac:dyDescent="0.25">
      <c r="A18" s="247"/>
      <c r="B18" s="257"/>
      <c r="C18" s="243" t="s">
        <v>45</v>
      </c>
      <c r="D18" s="49">
        <v>1</v>
      </c>
      <c r="E18" s="243">
        <v>20</v>
      </c>
      <c r="F18" s="50">
        <v>3</v>
      </c>
      <c r="G18" s="50">
        <v>1</v>
      </c>
      <c r="H18" s="49">
        <f t="shared" si="0"/>
        <v>2</v>
      </c>
      <c r="I18" s="49" t="s">
        <v>46</v>
      </c>
      <c r="J18" s="47" t="s">
        <v>47</v>
      </c>
      <c r="K18" s="71" t="s">
        <v>48</v>
      </c>
    </row>
    <row r="19" spans="1:11" ht="21" customHeight="1" x14ac:dyDescent="0.25">
      <c r="A19" s="247"/>
      <c r="B19" s="257"/>
      <c r="C19" s="245"/>
      <c r="D19" s="49">
        <v>1</v>
      </c>
      <c r="E19" s="245"/>
      <c r="F19" s="50">
        <v>4</v>
      </c>
      <c r="G19" s="49">
        <v>2</v>
      </c>
      <c r="H19" s="49">
        <f t="shared" si="0"/>
        <v>2</v>
      </c>
      <c r="I19" s="49" t="s">
        <v>49</v>
      </c>
      <c r="J19" s="47" t="s">
        <v>47</v>
      </c>
      <c r="K19" s="71" t="s">
        <v>50</v>
      </c>
    </row>
    <row r="20" spans="1:11" ht="15" x14ac:dyDescent="0.25">
      <c r="A20" s="247"/>
      <c r="B20" s="257"/>
      <c r="C20" s="245"/>
      <c r="D20" s="49">
        <v>3</v>
      </c>
      <c r="E20" s="245"/>
      <c r="F20" s="50">
        <v>7</v>
      </c>
      <c r="G20" s="49">
        <v>3</v>
      </c>
      <c r="H20" s="49">
        <f t="shared" si="0"/>
        <v>4</v>
      </c>
      <c r="I20" s="49"/>
      <c r="J20" s="47" t="s">
        <v>47</v>
      </c>
      <c r="K20" s="71" t="s">
        <v>51</v>
      </c>
    </row>
    <row r="21" spans="1:11" ht="15" x14ac:dyDescent="0.25">
      <c r="A21" s="247"/>
      <c r="B21" s="257"/>
      <c r="C21" s="245"/>
      <c r="D21" s="49">
        <v>1</v>
      </c>
      <c r="E21" s="245"/>
      <c r="F21" s="50">
        <v>1</v>
      </c>
      <c r="G21" s="49"/>
      <c r="H21" s="49">
        <f t="shared" si="0"/>
        <v>1</v>
      </c>
      <c r="I21" s="49"/>
      <c r="J21" s="47" t="s">
        <v>47</v>
      </c>
      <c r="K21" s="71" t="s">
        <v>52</v>
      </c>
    </row>
    <row r="22" spans="1:11" ht="15" x14ac:dyDescent="0.25">
      <c r="A22" s="247"/>
      <c r="B22" s="257"/>
      <c r="C22" s="259"/>
      <c r="D22" s="49">
        <v>1</v>
      </c>
      <c r="E22" s="244"/>
      <c r="F22" s="50">
        <v>2</v>
      </c>
      <c r="G22" s="49"/>
      <c r="H22" s="49">
        <f t="shared" si="0"/>
        <v>2</v>
      </c>
      <c r="I22" s="49"/>
      <c r="J22" s="47" t="s">
        <v>47</v>
      </c>
      <c r="K22" s="85" t="s">
        <v>53</v>
      </c>
    </row>
    <row r="23" spans="1:11" ht="62" customHeight="1" x14ac:dyDescent="0.25">
      <c r="A23" s="247"/>
      <c r="B23" s="257"/>
      <c r="C23" s="80" t="s">
        <v>54</v>
      </c>
      <c r="D23" s="49">
        <v>8</v>
      </c>
      <c r="E23" s="49">
        <v>12</v>
      </c>
      <c r="F23" s="49">
        <v>11</v>
      </c>
      <c r="G23" s="49"/>
      <c r="H23" s="49">
        <f t="shared" si="0"/>
        <v>11</v>
      </c>
      <c r="I23" s="49" t="s">
        <v>55</v>
      </c>
      <c r="J23" s="47" t="s">
        <v>47</v>
      </c>
      <c r="K23" s="71" t="s">
        <v>56</v>
      </c>
    </row>
    <row r="24" spans="1:11" ht="15" x14ac:dyDescent="0.25">
      <c r="A24" s="247"/>
      <c r="B24" s="257"/>
      <c r="C24" s="80" t="s">
        <v>57</v>
      </c>
      <c r="D24" s="49">
        <v>2</v>
      </c>
      <c r="E24" s="49">
        <v>1</v>
      </c>
      <c r="F24" s="49">
        <v>1</v>
      </c>
      <c r="G24" s="49"/>
      <c r="H24" s="49">
        <f t="shared" si="0"/>
        <v>1</v>
      </c>
      <c r="I24" s="49"/>
      <c r="J24" s="47"/>
      <c r="K24" s="71"/>
    </row>
    <row r="25" spans="1:11" ht="15" x14ac:dyDescent="0.25">
      <c r="A25" s="248"/>
      <c r="B25" s="258"/>
      <c r="C25" s="80" t="s">
        <v>58</v>
      </c>
      <c r="D25" s="53">
        <v>0</v>
      </c>
      <c r="E25" s="53">
        <v>10</v>
      </c>
      <c r="F25" s="53">
        <v>10</v>
      </c>
      <c r="G25" s="53"/>
      <c r="H25" s="49">
        <f t="shared" si="0"/>
        <v>10</v>
      </c>
      <c r="I25" s="53"/>
      <c r="J25" s="47" t="s">
        <v>59</v>
      </c>
      <c r="K25" s="71" t="s">
        <v>60</v>
      </c>
    </row>
    <row r="26" spans="1:11" ht="30" x14ac:dyDescent="0.25">
      <c r="A26" s="246">
        <v>4</v>
      </c>
      <c r="B26" s="243" t="s">
        <v>61</v>
      </c>
      <c r="C26" s="260" t="s">
        <v>62</v>
      </c>
      <c r="D26" s="49">
        <v>0</v>
      </c>
      <c r="E26" s="243">
        <v>3</v>
      </c>
      <c r="F26" s="47"/>
      <c r="G26" s="49"/>
      <c r="H26" s="49">
        <f t="shared" si="0"/>
        <v>0</v>
      </c>
      <c r="I26" s="47" t="s">
        <v>63</v>
      </c>
      <c r="J26" s="47" t="s">
        <v>64</v>
      </c>
      <c r="K26" s="71" t="s">
        <v>65</v>
      </c>
    </row>
    <row r="27" spans="1:11" ht="30" x14ac:dyDescent="0.25">
      <c r="A27" s="247"/>
      <c r="B27" s="245"/>
      <c r="C27" s="245"/>
      <c r="D27" s="49">
        <v>3</v>
      </c>
      <c r="E27" s="245"/>
      <c r="F27" s="49">
        <v>1</v>
      </c>
      <c r="G27" s="49"/>
      <c r="H27" s="49">
        <f t="shared" si="0"/>
        <v>1</v>
      </c>
      <c r="I27" s="47"/>
      <c r="J27" s="47" t="s">
        <v>92</v>
      </c>
      <c r="K27" s="71" t="s">
        <v>67</v>
      </c>
    </row>
    <row r="28" spans="1:11" ht="15" x14ac:dyDescent="0.25">
      <c r="A28" s="248"/>
      <c r="B28" s="244"/>
      <c r="C28" s="244"/>
      <c r="D28" s="49">
        <v>10</v>
      </c>
      <c r="E28" s="244"/>
      <c r="F28" s="49">
        <v>1</v>
      </c>
      <c r="G28" s="49"/>
      <c r="H28" s="49">
        <f t="shared" si="0"/>
        <v>1</v>
      </c>
      <c r="I28" s="47"/>
      <c r="J28" s="47" t="s">
        <v>93</v>
      </c>
      <c r="K28" s="71" t="s">
        <v>69</v>
      </c>
    </row>
    <row r="29" spans="1:11" ht="15" customHeight="1" x14ac:dyDescent="0.25">
      <c r="A29" s="246">
        <v>5</v>
      </c>
      <c r="B29" s="243" t="s">
        <v>70</v>
      </c>
      <c r="C29" s="243" t="s">
        <v>71</v>
      </c>
      <c r="D29" s="47">
        <v>0</v>
      </c>
      <c r="E29" s="246">
        <v>5</v>
      </c>
      <c r="F29" s="47">
        <v>0</v>
      </c>
      <c r="G29" s="47"/>
      <c r="H29" s="49">
        <f t="shared" si="0"/>
        <v>0</v>
      </c>
      <c r="I29" s="47" t="s">
        <v>72</v>
      </c>
      <c r="J29" s="47" t="s">
        <v>73</v>
      </c>
      <c r="K29" s="71" t="s">
        <v>74</v>
      </c>
    </row>
    <row r="30" spans="1:11" ht="15" x14ac:dyDescent="0.25">
      <c r="A30" s="247"/>
      <c r="B30" s="245"/>
      <c r="C30" s="245"/>
      <c r="D30" s="47">
        <v>2</v>
      </c>
      <c r="E30" s="247"/>
      <c r="F30" s="47">
        <v>0</v>
      </c>
      <c r="G30" s="47"/>
      <c r="H30" s="49">
        <f t="shared" si="0"/>
        <v>0</v>
      </c>
      <c r="I30" s="86" t="s">
        <v>75</v>
      </c>
      <c r="J30" s="86" t="s">
        <v>76</v>
      </c>
      <c r="K30" s="85" t="s">
        <v>77</v>
      </c>
    </row>
    <row r="31" spans="1:11" ht="15" x14ac:dyDescent="0.25">
      <c r="A31" s="247"/>
      <c r="B31" s="245"/>
      <c r="C31" s="245"/>
      <c r="D31" s="47">
        <v>0</v>
      </c>
      <c r="E31" s="247"/>
      <c r="F31" s="47">
        <v>0</v>
      </c>
      <c r="G31" s="47"/>
      <c r="H31" s="49">
        <f t="shared" si="0"/>
        <v>0</v>
      </c>
      <c r="I31" s="47" t="s">
        <v>78</v>
      </c>
      <c r="J31" s="47" t="s">
        <v>79</v>
      </c>
      <c r="K31" s="71" t="s">
        <v>80</v>
      </c>
    </row>
    <row r="32" spans="1:11" ht="45" x14ac:dyDescent="0.25">
      <c r="A32" s="247"/>
      <c r="B32" s="245"/>
      <c r="C32" s="245"/>
      <c r="D32" s="81">
        <v>0</v>
      </c>
      <c r="E32" s="247"/>
      <c r="F32" s="47">
        <v>0</v>
      </c>
      <c r="G32" s="47">
        <v>0</v>
      </c>
      <c r="H32" s="47">
        <v>0</v>
      </c>
      <c r="I32" s="49" t="s">
        <v>81</v>
      </c>
      <c r="J32" s="47" t="s">
        <v>82</v>
      </c>
      <c r="K32" s="88" t="s">
        <v>83</v>
      </c>
    </row>
    <row r="33" spans="1:11" ht="15" x14ac:dyDescent="0.25">
      <c r="A33" s="248"/>
      <c r="B33" s="244"/>
      <c r="C33" s="244"/>
      <c r="D33" s="82">
        <v>0</v>
      </c>
      <c r="E33" s="248"/>
      <c r="F33" s="41">
        <v>1</v>
      </c>
      <c r="G33" s="41"/>
      <c r="H33" s="41">
        <v>1</v>
      </c>
      <c r="I33" s="42"/>
      <c r="J33" s="41" t="s">
        <v>84</v>
      </c>
      <c r="K33" s="90" t="s">
        <v>85</v>
      </c>
    </row>
    <row r="34" spans="1:11" ht="17.5" customHeight="1" x14ac:dyDescent="0.25">
      <c r="A34" s="250" t="s">
        <v>86</v>
      </c>
      <c r="B34" s="251"/>
      <c r="C34" s="252"/>
      <c r="D34" s="54">
        <f>SUM(D3:D33)</f>
        <v>50</v>
      </c>
      <c r="E34" s="54">
        <f>SUM(E3:E33)</f>
        <v>80</v>
      </c>
      <c r="F34" s="54">
        <f>SUM(F3:F33)</f>
        <v>64</v>
      </c>
      <c r="G34" s="54">
        <f>SUM(G3:G33)</f>
        <v>9</v>
      </c>
      <c r="H34" s="54">
        <f>SUM(H3:H33)</f>
        <v>55</v>
      </c>
      <c r="I34" s="74">
        <v>16</v>
      </c>
      <c r="J34" s="42"/>
      <c r="K34" s="10"/>
    </row>
    <row r="35" spans="1:11" x14ac:dyDescent="0.25">
      <c r="K35" s="75"/>
    </row>
    <row r="37" spans="1:11" ht="21" x14ac:dyDescent="0.25">
      <c r="C37" s="131" t="s">
        <v>94</v>
      </c>
      <c r="D37" s="56">
        <f>E34</f>
        <v>80</v>
      </c>
      <c r="F37" s="62"/>
      <c r="G37" s="62"/>
      <c r="H37" s="62"/>
    </row>
    <row r="38" spans="1:11" ht="21" x14ac:dyDescent="0.25">
      <c r="C38" s="131" t="s">
        <v>95</v>
      </c>
      <c r="D38" s="56">
        <f>I34</f>
        <v>16</v>
      </c>
      <c r="F38" s="62"/>
      <c r="G38" s="62"/>
      <c r="H38" s="62"/>
    </row>
    <row r="39" spans="1:11" ht="21" x14ac:dyDescent="0.25">
      <c r="C39" s="131" t="s">
        <v>96</v>
      </c>
      <c r="D39" s="56">
        <f>G34</f>
        <v>9</v>
      </c>
      <c r="F39" s="62"/>
      <c r="G39" s="62"/>
      <c r="H39" s="62"/>
    </row>
    <row r="40" spans="1:11" ht="21" customHeight="1" x14ac:dyDescent="0.25">
      <c r="C40" s="57" t="s">
        <v>8</v>
      </c>
      <c r="D40" s="58">
        <f>D37-D38-D39</f>
        <v>55</v>
      </c>
      <c r="F40" s="63"/>
      <c r="G40" s="63"/>
      <c r="H40" s="63"/>
    </row>
    <row r="41" spans="1:11" x14ac:dyDescent="0.25">
      <c r="B41" s="132" t="s">
        <v>97</v>
      </c>
      <c r="K41" s="132" t="s">
        <v>88</v>
      </c>
    </row>
    <row r="43" spans="1:11" ht="42" x14ac:dyDescent="0.25">
      <c r="B43" s="132" t="s">
        <v>89</v>
      </c>
      <c r="K43" s="133" t="s">
        <v>98</v>
      </c>
    </row>
  </sheetData>
  <sheetProtection formatCells="0" insertHyperlinks="0" autoFilter="0"/>
  <mergeCells count="26">
    <mergeCell ref="A1:K1"/>
    <mergeCell ref="A34:C34"/>
    <mergeCell ref="A3:A11"/>
    <mergeCell ref="A12:A15"/>
    <mergeCell ref="A16:A25"/>
    <mergeCell ref="A26:A28"/>
    <mergeCell ref="A29:A33"/>
    <mergeCell ref="B3:B11"/>
    <mergeCell ref="B12:B15"/>
    <mergeCell ref="B16:B25"/>
    <mergeCell ref="B26:B28"/>
    <mergeCell ref="B29:B33"/>
    <mergeCell ref="C4:C11"/>
    <mergeCell ref="C13:C15"/>
    <mergeCell ref="C18:C22"/>
    <mergeCell ref="C26:C28"/>
    <mergeCell ref="F14:F15"/>
    <mergeCell ref="H14:H15"/>
    <mergeCell ref="C29:C33"/>
    <mergeCell ref="D3:D11"/>
    <mergeCell ref="D12:D15"/>
    <mergeCell ref="E3:E11"/>
    <mergeCell ref="E12:E15"/>
    <mergeCell ref="E18:E22"/>
    <mergeCell ref="E26:E28"/>
    <mergeCell ref="E29:E33"/>
  </mergeCells>
  <phoneticPr fontId="34" type="noConversion"/>
  <pageMargins left="0.7" right="0.7" top="0.75" bottom="0.75" header="0.3" footer="0.3"/>
  <pageSetup paperSize="9" scale="95"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AE1A-790D-44F4-B027-335C7435E329}">
  <sheetPr codeName="Sheet5"/>
  <dimension ref="A6:O37"/>
  <sheetViews>
    <sheetView topLeftCell="A3" workbookViewId="0">
      <selection activeCell="A6" sqref="A6"/>
    </sheetView>
  </sheetViews>
  <sheetFormatPr defaultRowHeight="14" x14ac:dyDescent="0.25"/>
  <cols>
    <col min="1" max="1" width="15.26953125" style="202" customWidth="1"/>
    <col min="2" max="2" width="20.6328125" style="202" customWidth="1"/>
    <col min="3" max="3" width="8.54296875" style="202" customWidth="1"/>
    <col min="4" max="4" width="8.7265625" style="202" customWidth="1"/>
    <col min="5" max="5" width="10.36328125" style="202" customWidth="1"/>
    <col min="6" max="6" width="7.81640625" style="202" customWidth="1"/>
    <col min="7" max="7" width="9.54296875" style="202" customWidth="1"/>
    <col min="8" max="9" width="8.7265625" style="202"/>
    <col min="10" max="10" width="12.81640625" style="202" customWidth="1"/>
    <col min="11" max="16384" width="8.7265625" style="202"/>
  </cols>
  <sheetData>
    <row r="6" spans="1:7" ht="28" x14ac:dyDescent="0.25">
      <c r="A6" s="190" t="s">
        <v>327</v>
      </c>
      <c r="B6" s="190" t="s">
        <v>292</v>
      </c>
      <c r="C6" s="190" t="s">
        <v>328</v>
      </c>
      <c r="D6" s="190" t="s">
        <v>329</v>
      </c>
      <c r="E6" s="190" t="s">
        <v>330</v>
      </c>
      <c r="F6" s="190" t="s">
        <v>331</v>
      </c>
      <c r="G6" s="190" t="s">
        <v>332</v>
      </c>
    </row>
    <row r="7" spans="1:7" x14ac:dyDescent="0.25">
      <c r="A7" s="264" t="s">
        <v>322</v>
      </c>
      <c r="B7" s="201" t="s">
        <v>262</v>
      </c>
      <c r="C7" s="201">
        <v>7</v>
      </c>
      <c r="D7" s="203"/>
      <c r="E7" s="203"/>
      <c r="F7" s="203"/>
      <c r="G7" s="203"/>
    </row>
    <row r="8" spans="1:7" x14ac:dyDescent="0.25">
      <c r="A8" s="264"/>
      <c r="B8" s="201" t="s">
        <v>323</v>
      </c>
      <c r="C8" s="201">
        <v>13</v>
      </c>
      <c r="D8" s="203"/>
      <c r="E8" s="203"/>
      <c r="F8" s="203"/>
      <c r="G8" s="203"/>
    </row>
    <row r="9" spans="1:7" x14ac:dyDescent="0.25">
      <c r="A9" s="264"/>
      <c r="B9" s="201" t="s">
        <v>264</v>
      </c>
      <c r="C9" s="201">
        <v>30</v>
      </c>
      <c r="D9" s="203"/>
      <c r="E9" s="203"/>
      <c r="F9" s="203"/>
      <c r="G9" s="203"/>
    </row>
    <row r="10" spans="1:7" x14ac:dyDescent="0.25">
      <c r="A10" s="264" t="s">
        <v>324</v>
      </c>
      <c r="B10" s="201" t="s">
        <v>262</v>
      </c>
      <c r="C10" s="201">
        <v>7</v>
      </c>
      <c r="D10" s="204"/>
      <c r="E10" s="204"/>
      <c r="F10" s="204"/>
      <c r="G10" s="204"/>
    </row>
    <row r="11" spans="1:7" x14ac:dyDescent="0.25">
      <c r="A11" s="264"/>
      <c r="B11" s="201" t="s">
        <v>323</v>
      </c>
      <c r="C11" s="201">
        <v>13</v>
      </c>
      <c r="D11" s="204"/>
      <c r="E11" s="204"/>
      <c r="F11" s="204"/>
      <c r="G11" s="204"/>
    </row>
    <row r="12" spans="1:7" x14ac:dyDescent="0.25">
      <c r="A12" s="264"/>
      <c r="B12" s="201" t="s">
        <v>264</v>
      </c>
      <c r="C12" s="201">
        <v>30</v>
      </c>
      <c r="D12" s="204"/>
      <c r="E12" s="204"/>
      <c r="F12" s="204"/>
      <c r="G12" s="204"/>
    </row>
    <row r="13" spans="1:7" x14ac:dyDescent="0.25">
      <c r="A13" s="264" t="s">
        <v>325</v>
      </c>
      <c r="B13" s="201" t="s">
        <v>262</v>
      </c>
      <c r="C13" s="201">
        <v>7</v>
      </c>
      <c r="D13" s="204"/>
      <c r="E13" s="204"/>
      <c r="F13" s="204"/>
      <c r="G13" s="204"/>
    </row>
    <row r="14" spans="1:7" x14ac:dyDescent="0.25">
      <c r="A14" s="264"/>
      <c r="B14" s="201" t="s">
        <v>323</v>
      </c>
      <c r="C14" s="201">
        <v>13</v>
      </c>
      <c r="D14" s="204"/>
      <c r="E14" s="204"/>
      <c r="F14" s="204"/>
      <c r="G14" s="204"/>
    </row>
    <row r="15" spans="1:7" x14ac:dyDescent="0.25">
      <c r="A15" s="264"/>
      <c r="B15" s="201" t="s">
        <v>264</v>
      </c>
      <c r="C15" s="201">
        <v>30</v>
      </c>
      <c r="D15" s="204"/>
      <c r="E15" s="204"/>
      <c r="F15" s="204"/>
      <c r="G15" s="204"/>
    </row>
    <row r="16" spans="1:7" x14ac:dyDescent="0.25">
      <c r="A16" s="264" t="s">
        <v>326</v>
      </c>
      <c r="B16" s="201" t="s">
        <v>262</v>
      </c>
      <c r="C16" s="201">
        <v>7</v>
      </c>
      <c r="D16" s="204"/>
      <c r="E16" s="204"/>
      <c r="F16" s="204"/>
      <c r="G16" s="204"/>
    </row>
    <row r="17" spans="1:15" x14ac:dyDescent="0.25">
      <c r="A17" s="264"/>
      <c r="B17" s="201" t="s">
        <v>323</v>
      </c>
      <c r="C17" s="201">
        <v>13</v>
      </c>
      <c r="D17" s="204"/>
      <c r="E17" s="204"/>
      <c r="F17" s="204"/>
      <c r="G17" s="204"/>
    </row>
    <row r="18" spans="1:15" x14ac:dyDescent="0.25">
      <c r="A18" s="264"/>
      <c r="B18" s="201" t="s">
        <v>264</v>
      </c>
      <c r="C18" s="201">
        <v>30</v>
      </c>
      <c r="D18" s="204"/>
      <c r="E18" s="204"/>
      <c r="F18" s="204"/>
      <c r="G18" s="204"/>
    </row>
    <row r="24" spans="1:15" ht="28" x14ac:dyDescent="0.25">
      <c r="I24" s="205" t="s">
        <v>333</v>
      </c>
      <c r="J24" s="205" t="s">
        <v>334</v>
      </c>
      <c r="K24" s="205" t="s">
        <v>313</v>
      </c>
      <c r="L24" s="205" t="s">
        <v>338</v>
      </c>
      <c r="M24" s="205" t="s">
        <v>340</v>
      </c>
      <c r="N24" s="205" t="s">
        <v>319</v>
      </c>
      <c r="O24" s="205" t="s">
        <v>135</v>
      </c>
    </row>
    <row r="25" spans="1:15" ht="112" customHeight="1" x14ac:dyDescent="0.25">
      <c r="I25" s="265" t="s">
        <v>317</v>
      </c>
      <c r="J25" s="206" t="s">
        <v>306</v>
      </c>
      <c r="K25" s="207">
        <v>3</v>
      </c>
      <c r="L25" s="208" t="s">
        <v>335</v>
      </c>
      <c r="M25" s="261" t="s">
        <v>339</v>
      </c>
      <c r="N25" s="266" t="s">
        <v>341</v>
      </c>
      <c r="O25" s="261" t="s">
        <v>342</v>
      </c>
    </row>
    <row r="26" spans="1:15" ht="28" x14ac:dyDescent="0.25">
      <c r="I26" s="265"/>
      <c r="J26" s="206" t="s">
        <v>307</v>
      </c>
      <c r="K26" s="207">
        <v>6</v>
      </c>
      <c r="L26" s="208" t="s">
        <v>309</v>
      </c>
      <c r="M26" s="262"/>
      <c r="N26" s="266"/>
      <c r="O26" s="262"/>
    </row>
    <row r="27" spans="1:15" ht="28" x14ac:dyDescent="0.25">
      <c r="I27" s="265"/>
      <c r="J27" s="206" t="s">
        <v>336</v>
      </c>
      <c r="K27" s="207">
        <v>15</v>
      </c>
      <c r="L27" s="206" t="s">
        <v>337</v>
      </c>
      <c r="M27" s="262"/>
      <c r="N27" s="266"/>
      <c r="O27" s="262"/>
    </row>
    <row r="28" spans="1:15" ht="28" x14ac:dyDescent="0.25">
      <c r="I28" s="265" t="s">
        <v>315</v>
      </c>
      <c r="J28" s="206" t="s">
        <v>306</v>
      </c>
      <c r="K28" s="207">
        <v>4</v>
      </c>
      <c r="L28" s="208" t="s">
        <v>335</v>
      </c>
      <c r="M28" s="262"/>
      <c r="N28" s="266"/>
      <c r="O28" s="262"/>
    </row>
    <row r="29" spans="1:15" ht="28" x14ac:dyDescent="0.25">
      <c r="I29" s="265"/>
      <c r="J29" s="206" t="s">
        <v>307</v>
      </c>
      <c r="K29" s="207">
        <v>7</v>
      </c>
      <c r="L29" s="208" t="s">
        <v>310</v>
      </c>
      <c r="M29" s="262"/>
      <c r="N29" s="266"/>
      <c r="O29" s="262"/>
    </row>
    <row r="30" spans="1:15" ht="28" x14ac:dyDescent="0.25">
      <c r="I30" s="265"/>
      <c r="J30" s="206" t="s">
        <v>336</v>
      </c>
      <c r="K30" s="207">
        <v>15</v>
      </c>
      <c r="L30" s="206" t="s">
        <v>337</v>
      </c>
      <c r="M30" s="263"/>
      <c r="N30" s="266"/>
      <c r="O30" s="263"/>
    </row>
    <row r="34" spans="9:10" x14ac:dyDescent="0.25">
      <c r="I34" s="205" t="s">
        <v>345</v>
      </c>
      <c r="J34" s="205" t="s">
        <v>346</v>
      </c>
    </row>
    <row r="35" spans="9:10" x14ac:dyDescent="0.25">
      <c r="I35" s="203" t="s">
        <v>318</v>
      </c>
      <c r="J35" s="203" t="s">
        <v>344</v>
      </c>
    </row>
    <row r="36" spans="9:10" x14ac:dyDescent="0.25">
      <c r="I36" s="203" t="s">
        <v>347</v>
      </c>
      <c r="J36" s="203" t="s">
        <v>207</v>
      </c>
    </row>
    <row r="37" spans="9:10" x14ac:dyDescent="0.25">
      <c r="I37" s="203" t="s">
        <v>316</v>
      </c>
      <c r="J37" s="203" t="s">
        <v>343</v>
      </c>
    </row>
  </sheetData>
  <mergeCells count="9">
    <mergeCell ref="O25:O30"/>
    <mergeCell ref="A7:A9"/>
    <mergeCell ref="A10:A12"/>
    <mergeCell ref="A13:A15"/>
    <mergeCell ref="A16:A18"/>
    <mergeCell ref="I25:I27"/>
    <mergeCell ref="N25:N30"/>
    <mergeCell ref="I28:I30"/>
    <mergeCell ref="M25:M30"/>
  </mergeCells>
  <phoneticPr fontId="3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0A1D-67E7-43DE-87B8-41C9FBC8E3E8}">
  <sheetPr codeName="Sheet6"/>
  <dimension ref="A2:R28"/>
  <sheetViews>
    <sheetView workbookViewId="0">
      <selection activeCell="M14" sqref="M14"/>
    </sheetView>
  </sheetViews>
  <sheetFormatPr defaultRowHeight="14" x14ac:dyDescent="0.25"/>
  <cols>
    <col min="1" max="1" width="4.7265625" style="149" customWidth="1"/>
    <col min="2" max="2" width="15.7265625" style="149" customWidth="1"/>
    <col min="3" max="3" width="10.7265625" style="149" customWidth="1"/>
    <col min="4" max="4" width="8.81640625" style="149" customWidth="1"/>
    <col min="5" max="6" width="11.26953125" style="149" customWidth="1"/>
    <col min="7" max="7" width="17.6328125" style="149" hidden="1" customWidth="1"/>
    <col min="8" max="8" width="16.1796875" style="149" hidden="1" customWidth="1"/>
    <col min="9" max="9" width="23.1796875" style="149" hidden="1" customWidth="1"/>
    <col min="10" max="12" width="8.7265625" style="149"/>
    <col min="13" max="13" width="14.36328125" style="149" customWidth="1"/>
    <col min="14" max="14" width="15.08984375" style="149" customWidth="1"/>
    <col min="15" max="15" width="10.90625" style="149" customWidth="1"/>
    <col min="16" max="16" width="15.453125" style="149" customWidth="1"/>
    <col min="17" max="17" width="12.7265625" style="149" customWidth="1"/>
    <col min="18" max="18" width="10.81640625" style="149" customWidth="1"/>
    <col min="19" max="16384" width="8.7265625" style="149"/>
  </cols>
  <sheetData>
    <row r="2" spans="1:18" ht="45.5" customHeight="1" x14ac:dyDescent="0.25">
      <c r="A2" s="189" t="s">
        <v>222</v>
      </c>
      <c r="B2" s="189" t="s">
        <v>255</v>
      </c>
      <c r="C2" s="190" t="s">
        <v>256</v>
      </c>
      <c r="D2" s="197" t="s">
        <v>228</v>
      </c>
      <c r="E2" s="190" t="s">
        <v>286</v>
      </c>
      <c r="F2" s="191" t="s">
        <v>287</v>
      </c>
      <c r="G2" s="191" t="s">
        <v>257</v>
      </c>
      <c r="H2" s="191" t="s">
        <v>258</v>
      </c>
      <c r="I2" s="192" t="s">
        <v>259</v>
      </c>
    </row>
    <row r="3" spans="1:18" x14ac:dyDescent="0.25">
      <c r="A3" s="193">
        <v>1</v>
      </c>
      <c r="B3" s="193" t="s">
        <v>260</v>
      </c>
      <c r="C3" s="193">
        <v>1</v>
      </c>
      <c r="D3" s="193">
        <v>1</v>
      </c>
      <c r="E3" s="193">
        <v>0</v>
      </c>
      <c r="F3" s="193">
        <f>C3-D3-E3</f>
        <v>0</v>
      </c>
      <c r="G3" s="193"/>
      <c r="H3" s="193">
        <f t="shared" ref="H3:H9" si="0">SUM(C3:G3)</f>
        <v>2</v>
      </c>
      <c r="I3" s="194"/>
    </row>
    <row r="4" spans="1:18" x14ac:dyDescent="0.25">
      <c r="A4" s="193">
        <v>2</v>
      </c>
      <c r="B4" s="193" t="s">
        <v>261</v>
      </c>
      <c r="C4" s="193">
        <v>1</v>
      </c>
      <c r="D4" s="193">
        <v>1</v>
      </c>
      <c r="E4" s="193">
        <v>0</v>
      </c>
      <c r="F4" s="193">
        <f t="shared" ref="F4:F9" si="1">C4-D4-E4</f>
        <v>0</v>
      </c>
      <c r="G4" s="193"/>
      <c r="H4" s="193">
        <f t="shared" si="0"/>
        <v>2</v>
      </c>
      <c r="I4" s="194"/>
    </row>
    <row r="5" spans="1:18" x14ac:dyDescent="0.25">
      <c r="A5" s="193">
        <v>3</v>
      </c>
      <c r="B5" s="193" t="s">
        <v>262</v>
      </c>
      <c r="C5" s="193">
        <v>10</v>
      </c>
      <c r="D5" s="193">
        <f>COUNTA([1]需求汇总!I5:I13)</f>
        <v>4</v>
      </c>
      <c r="E5" s="193">
        <v>1</v>
      </c>
      <c r="F5" s="193">
        <f t="shared" si="1"/>
        <v>5</v>
      </c>
      <c r="G5" s="193">
        <v>5</v>
      </c>
      <c r="H5" s="193">
        <f t="shared" si="0"/>
        <v>25</v>
      </c>
      <c r="I5" s="194"/>
      <c r="J5" s="149">
        <f>F5*5</f>
        <v>25</v>
      </c>
    </row>
    <row r="6" spans="1:18" x14ac:dyDescent="0.25">
      <c r="A6" s="193">
        <v>4</v>
      </c>
      <c r="B6" s="193" t="s">
        <v>263</v>
      </c>
      <c r="C6" s="193">
        <v>17</v>
      </c>
      <c r="D6" s="193">
        <v>6</v>
      </c>
      <c r="E6" s="193">
        <v>3</v>
      </c>
      <c r="F6" s="193">
        <f t="shared" si="1"/>
        <v>8</v>
      </c>
      <c r="G6" s="193">
        <v>10</v>
      </c>
      <c r="H6" s="193">
        <f t="shared" si="0"/>
        <v>44</v>
      </c>
      <c r="I6" s="193">
        <v>10</v>
      </c>
      <c r="J6" s="149">
        <f t="shared" ref="J6:J8" si="2">F6*5</f>
        <v>40</v>
      </c>
    </row>
    <row r="7" spans="1:18" x14ac:dyDescent="0.25">
      <c r="A7" s="193">
        <v>5</v>
      </c>
      <c r="B7" s="193" t="s">
        <v>264</v>
      </c>
      <c r="C7" s="193">
        <v>43</v>
      </c>
      <c r="D7" s="193">
        <v>14</v>
      </c>
      <c r="E7" s="193">
        <v>4</v>
      </c>
      <c r="F7" s="193">
        <f t="shared" si="1"/>
        <v>25</v>
      </c>
      <c r="G7" s="193">
        <v>20</v>
      </c>
      <c r="H7" s="193">
        <f t="shared" si="0"/>
        <v>106</v>
      </c>
      <c r="I7" s="193">
        <v>10</v>
      </c>
      <c r="J7" s="149">
        <f>F7*5</f>
        <v>125</v>
      </c>
    </row>
    <row r="8" spans="1:18" x14ac:dyDescent="0.25">
      <c r="A8" s="193">
        <v>6</v>
      </c>
      <c r="B8" s="193" t="s">
        <v>265</v>
      </c>
      <c r="C8" s="193">
        <v>3</v>
      </c>
      <c r="D8" s="193">
        <v>0</v>
      </c>
      <c r="E8" s="193">
        <v>1</v>
      </c>
      <c r="F8" s="193">
        <f t="shared" si="1"/>
        <v>2</v>
      </c>
      <c r="G8" s="193">
        <v>13</v>
      </c>
      <c r="H8" s="193">
        <f t="shared" si="0"/>
        <v>19</v>
      </c>
      <c r="I8" s="194"/>
      <c r="J8" s="149">
        <f t="shared" si="2"/>
        <v>10</v>
      </c>
      <c r="R8" s="149">
        <f>75/18</f>
        <v>4.166666666666667</v>
      </c>
    </row>
    <row r="9" spans="1:18" x14ac:dyDescent="0.25">
      <c r="A9" s="193">
        <v>7</v>
      </c>
      <c r="B9" s="193" t="s">
        <v>266</v>
      </c>
      <c r="C9" s="193">
        <v>5</v>
      </c>
      <c r="D9" s="193">
        <v>3</v>
      </c>
      <c r="E9" s="193">
        <v>0</v>
      </c>
      <c r="F9" s="193">
        <f t="shared" si="1"/>
        <v>2</v>
      </c>
      <c r="G9" s="193">
        <v>2</v>
      </c>
      <c r="H9" s="193">
        <f t="shared" si="0"/>
        <v>12</v>
      </c>
      <c r="I9" s="194"/>
      <c r="R9" s="149">
        <f>J7/30</f>
        <v>4.166666666666667</v>
      </c>
    </row>
    <row r="10" spans="1:18" x14ac:dyDescent="0.25">
      <c r="A10" s="267" t="s">
        <v>267</v>
      </c>
      <c r="B10" s="268"/>
      <c r="C10" s="193">
        <f t="shared" ref="C10:I10" si="3">SUM(C3:C9)</f>
        <v>80</v>
      </c>
      <c r="D10" s="193">
        <f t="shared" si="3"/>
        <v>29</v>
      </c>
      <c r="E10" s="193">
        <f t="shared" si="3"/>
        <v>9</v>
      </c>
      <c r="F10" s="193">
        <f t="shared" si="3"/>
        <v>42</v>
      </c>
      <c r="G10" s="193">
        <f t="shared" si="3"/>
        <v>50</v>
      </c>
      <c r="H10" s="193">
        <f t="shared" si="3"/>
        <v>210</v>
      </c>
      <c r="I10" s="193">
        <f t="shared" si="3"/>
        <v>20</v>
      </c>
    </row>
    <row r="14" spans="1:18" ht="17.5" customHeight="1" x14ac:dyDescent="0.25">
      <c r="M14" s="190" t="s">
        <v>301</v>
      </c>
      <c r="N14" s="190" t="s">
        <v>292</v>
      </c>
      <c r="O14" s="190" t="s">
        <v>314</v>
      </c>
      <c r="P14" s="190" t="s">
        <v>295</v>
      </c>
      <c r="Q14" s="190" t="s">
        <v>320</v>
      </c>
      <c r="R14" s="190" t="s">
        <v>298</v>
      </c>
    </row>
    <row r="15" spans="1:18" ht="42" customHeight="1" x14ac:dyDescent="0.25">
      <c r="M15" s="271" t="s">
        <v>318</v>
      </c>
      <c r="N15" s="198" t="s">
        <v>262</v>
      </c>
      <c r="O15" s="193">
        <v>3</v>
      </c>
      <c r="P15" s="199" t="s">
        <v>311</v>
      </c>
      <c r="Q15" s="274" t="s">
        <v>321</v>
      </c>
      <c r="R15" s="269" t="s">
        <v>300</v>
      </c>
    </row>
    <row r="16" spans="1:18" ht="31" customHeight="1" x14ac:dyDescent="0.25">
      <c r="M16" s="272"/>
      <c r="N16" s="200" t="s">
        <v>308</v>
      </c>
      <c r="O16" s="201">
        <v>6</v>
      </c>
      <c r="P16" s="199" t="s">
        <v>312</v>
      </c>
      <c r="Q16" s="275"/>
      <c r="R16" s="269"/>
    </row>
    <row r="17" spans="13:18" ht="28" x14ac:dyDescent="0.25">
      <c r="M17" s="273"/>
      <c r="N17" s="198" t="s">
        <v>289</v>
      </c>
      <c r="O17" s="193">
        <v>15</v>
      </c>
      <c r="P17" s="198" t="s">
        <v>296</v>
      </c>
      <c r="Q17" s="275"/>
      <c r="R17" s="270"/>
    </row>
    <row r="18" spans="13:18" ht="28" x14ac:dyDescent="0.25">
      <c r="M18" s="271" t="s">
        <v>316</v>
      </c>
      <c r="N18" s="198" t="s">
        <v>262</v>
      </c>
      <c r="O18" s="193">
        <v>4</v>
      </c>
      <c r="P18" s="199" t="s">
        <v>311</v>
      </c>
      <c r="Q18" s="275"/>
      <c r="R18" s="270"/>
    </row>
    <row r="19" spans="13:18" ht="27" customHeight="1" x14ac:dyDescent="0.25">
      <c r="M19" s="272"/>
      <c r="N19" s="200" t="s">
        <v>308</v>
      </c>
      <c r="O19" s="201">
        <v>7</v>
      </c>
      <c r="P19" s="199" t="s">
        <v>312</v>
      </c>
      <c r="Q19" s="275"/>
      <c r="R19" s="270"/>
    </row>
    <row r="20" spans="13:18" ht="28" x14ac:dyDescent="0.25">
      <c r="M20" s="273"/>
      <c r="N20" s="198" t="s">
        <v>289</v>
      </c>
      <c r="O20" s="193">
        <v>15</v>
      </c>
      <c r="P20" s="198" t="s">
        <v>296</v>
      </c>
      <c r="Q20" s="276"/>
      <c r="R20" s="270"/>
    </row>
    <row r="21" spans="13:18" x14ac:dyDescent="0.25">
      <c r="O21" s="149">
        <f>SUM(O15:O20)</f>
        <v>50</v>
      </c>
    </row>
    <row r="24" spans="13:18" ht="28" x14ac:dyDescent="0.25">
      <c r="M24" s="190" t="s">
        <v>302</v>
      </c>
      <c r="N24" s="190" t="s">
        <v>292</v>
      </c>
      <c r="O24" s="190" t="s">
        <v>303</v>
      </c>
      <c r="P24" s="190" t="s">
        <v>299</v>
      </c>
    </row>
    <row r="25" spans="13:18" ht="28" x14ac:dyDescent="0.25">
      <c r="M25" s="193" t="s">
        <v>288</v>
      </c>
      <c r="N25" s="198" t="s">
        <v>294</v>
      </c>
      <c r="O25" s="193"/>
      <c r="P25" s="198" t="s">
        <v>297</v>
      </c>
    </row>
    <row r="26" spans="13:18" ht="28" x14ac:dyDescent="0.25">
      <c r="M26" s="193" t="s">
        <v>293</v>
      </c>
      <c r="N26" s="198" t="s">
        <v>289</v>
      </c>
      <c r="O26" s="193">
        <v>15</v>
      </c>
      <c r="P26" s="198" t="s">
        <v>297</v>
      </c>
    </row>
    <row r="27" spans="13:18" ht="28" x14ac:dyDescent="0.25">
      <c r="M27" s="193" t="s">
        <v>290</v>
      </c>
      <c r="N27" s="198" t="s">
        <v>294</v>
      </c>
      <c r="O27" s="193">
        <v>9</v>
      </c>
      <c r="P27" s="198" t="s">
        <v>297</v>
      </c>
    </row>
    <row r="28" spans="13:18" ht="28" x14ac:dyDescent="0.25">
      <c r="M28" s="193" t="s">
        <v>291</v>
      </c>
      <c r="N28" s="198" t="s">
        <v>289</v>
      </c>
      <c r="O28" s="193">
        <v>15</v>
      </c>
      <c r="P28" s="198" t="s">
        <v>297</v>
      </c>
    </row>
  </sheetData>
  <mergeCells count="5">
    <mergeCell ref="A10:B10"/>
    <mergeCell ref="R15:R20"/>
    <mergeCell ref="M18:M20"/>
    <mergeCell ref="M15:M17"/>
    <mergeCell ref="Q15:Q20"/>
  </mergeCells>
  <phoneticPr fontId="3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DC994-95E7-410C-A87A-30A3237223F5}">
  <sheetPr codeName="Sheet7"/>
  <dimension ref="A2:M10"/>
  <sheetViews>
    <sheetView workbookViewId="0">
      <selection activeCell="J13" sqref="J13"/>
    </sheetView>
  </sheetViews>
  <sheetFormatPr defaultRowHeight="14" x14ac:dyDescent="0.25"/>
  <cols>
    <col min="1" max="1" width="4.7265625" style="149" customWidth="1"/>
    <col min="2" max="2" width="15.7265625" style="149" customWidth="1"/>
    <col min="3" max="3" width="10.7265625" style="149" customWidth="1"/>
    <col min="4" max="4" width="8.81640625" style="149" customWidth="1"/>
    <col min="5" max="6" width="11.26953125" style="149" customWidth="1"/>
    <col min="7" max="7" width="17.6328125" style="149" hidden="1" customWidth="1"/>
    <col min="8" max="8" width="16.1796875" style="149" hidden="1" customWidth="1"/>
    <col min="9" max="9" width="23.1796875" style="149" hidden="1" customWidth="1"/>
    <col min="10" max="16384" width="8.7265625" style="149"/>
  </cols>
  <sheetData>
    <row r="2" spans="1:13" ht="45.5" customHeight="1" x14ac:dyDescent="0.25">
      <c r="A2" s="189" t="s">
        <v>222</v>
      </c>
      <c r="B2" s="189" t="s">
        <v>255</v>
      </c>
      <c r="C2" s="190" t="s">
        <v>256</v>
      </c>
      <c r="D2" s="197" t="s">
        <v>228</v>
      </c>
      <c r="E2" s="190" t="s">
        <v>286</v>
      </c>
      <c r="F2" s="191" t="s">
        <v>287</v>
      </c>
      <c r="G2" s="191" t="s">
        <v>257</v>
      </c>
      <c r="H2" s="191" t="s">
        <v>258</v>
      </c>
      <c r="I2" s="192" t="s">
        <v>259</v>
      </c>
    </row>
    <row r="3" spans="1:13" x14ac:dyDescent="0.25">
      <c r="A3" s="193">
        <v>1</v>
      </c>
      <c r="B3" s="193" t="s">
        <v>260</v>
      </c>
      <c r="C3" s="193">
        <v>1</v>
      </c>
      <c r="D3" s="193">
        <v>1</v>
      </c>
      <c r="E3" s="193">
        <v>0</v>
      </c>
      <c r="F3" s="193">
        <f>C3-D3-E3</f>
        <v>0</v>
      </c>
      <c r="G3" s="193"/>
      <c r="H3" s="193">
        <f t="shared" ref="H3:H9" si="0">SUM(C3:G3)</f>
        <v>2</v>
      </c>
      <c r="I3" s="194"/>
    </row>
    <row r="4" spans="1:13" x14ac:dyDescent="0.25">
      <c r="A4" s="193">
        <v>2</v>
      </c>
      <c r="B4" s="193" t="s">
        <v>261</v>
      </c>
      <c r="C4" s="193">
        <v>1</v>
      </c>
      <c r="D4" s="193">
        <v>1</v>
      </c>
      <c r="E4" s="193">
        <v>0</v>
      </c>
      <c r="F4" s="193">
        <f t="shared" ref="F4:F9" si="1">C4-D4-E4</f>
        <v>0</v>
      </c>
      <c r="G4" s="193"/>
      <c r="H4" s="193">
        <f t="shared" si="0"/>
        <v>2</v>
      </c>
      <c r="I4" s="194"/>
    </row>
    <row r="5" spans="1:13" x14ac:dyDescent="0.25">
      <c r="A5" s="193">
        <v>3</v>
      </c>
      <c r="B5" s="193" t="s">
        <v>262</v>
      </c>
      <c r="C5" s="193">
        <v>10</v>
      </c>
      <c r="D5" s="193">
        <f>COUNTA([1]需求汇总!I5:I13)</f>
        <v>4</v>
      </c>
      <c r="E5" s="193">
        <v>1</v>
      </c>
      <c r="F5" s="193">
        <f t="shared" si="1"/>
        <v>5</v>
      </c>
      <c r="G5" s="193">
        <v>5</v>
      </c>
      <c r="H5" s="193">
        <f t="shared" si="0"/>
        <v>25</v>
      </c>
      <c r="I5" s="194"/>
      <c r="J5" s="149">
        <f>F5*5</f>
        <v>25</v>
      </c>
    </row>
    <row r="6" spans="1:13" x14ac:dyDescent="0.25">
      <c r="A6" s="193">
        <v>4</v>
      </c>
      <c r="B6" s="193" t="s">
        <v>263</v>
      </c>
      <c r="C6" s="193">
        <v>17</v>
      </c>
      <c r="D6" s="193">
        <v>6</v>
      </c>
      <c r="E6" s="193">
        <v>3</v>
      </c>
      <c r="F6" s="193">
        <f t="shared" si="1"/>
        <v>8</v>
      </c>
      <c r="G6" s="193">
        <v>10</v>
      </c>
      <c r="H6" s="193">
        <f t="shared" si="0"/>
        <v>44</v>
      </c>
      <c r="I6" s="193">
        <v>10</v>
      </c>
      <c r="J6" s="149">
        <f t="shared" ref="J6:J8" si="2">F6*5</f>
        <v>40</v>
      </c>
    </row>
    <row r="7" spans="1:13" x14ac:dyDescent="0.25">
      <c r="A7" s="193">
        <v>5</v>
      </c>
      <c r="B7" s="193" t="s">
        <v>264</v>
      </c>
      <c r="C7" s="193">
        <v>43</v>
      </c>
      <c r="D7" s="193">
        <v>14</v>
      </c>
      <c r="E7" s="193">
        <v>4</v>
      </c>
      <c r="F7" s="193">
        <f t="shared" si="1"/>
        <v>25</v>
      </c>
      <c r="G7" s="193">
        <v>20</v>
      </c>
      <c r="H7" s="193">
        <f t="shared" si="0"/>
        <v>106</v>
      </c>
      <c r="I7" s="193">
        <v>10</v>
      </c>
      <c r="J7" s="149">
        <f t="shared" si="2"/>
        <v>125</v>
      </c>
    </row>
    <row r="8" spans="1:13" x14ac:dyDescent="0.25">
      <c r="A8" s="193">
        <v>6</v>
      </c>
      <c r="B8" s="193" t="s">
        <v>265</v>
      </c>
      <c r="C8" s="193">
        <v>3</v>
      </c>
      <c r="D8" s="193">
        <v>0</v>
      </c>
      <c r="E8" s="193">
        <v>1</v>
      </c>
      <c r="F8" s="193">
        <f t="shared" si="1"/>
        <v>2</v>
      </c>
      <c r="G8" s="193">
        <v>13</v>
      </c>
      <c r="H8" s="193">
        <f t="shared" si="0"/>
        <v>19</v>
      </c>
      <c r="I8" s="194"/>
      <c r="J8" s="149">
        <f t="shared" si="2"/>
        <v>10</v>
      </c>
      <c r="M8" s="149">
        <f>75/18</f>
        <v>4.166666666666667</v>
      </c>
    </row>
    <row r="9" spans="1:13" x14ac:dyDescent="0.25">
      <c r="A9" s="193">
        <v>7</v>
      </c>
      <c r="B9" s="193" t="s">
        <v>266</v>
      </c>
      <c r="C9" s="193">
        <v>5</v>
      </c>
      <c r="D9" s="193">
        <v>3</v>
      </c>
      <c r="E9" s="193">
        <v>0</v>
      </c>
      <c r="F9" s="193">
        <f t="shared" si="1"/>
        <v>2</v>
      </c>
      <c r="G9" s="193">
        <v>2</v>
      </c>
      <c r="H9" s="193">
        <f t="shared" si="0"/>
        <v>12</v>
      </c>
      <c r="I9" s="194"/>
      <c r="M9" s="149">
        <f>J7/30</f>
        <v>4.166666666666667</v>
      </c>
    </row>
    <row r="10" spans="1:13" x14ac:dyDescent="0.25">
      <c r="A10" s="267" t="s">
        <v>267</v>
      </c>
      <c r="B10" s="268"/>
      <c r="C10" s="193">
        <f t="shared" ref="C10:I10" si="3">SUM(C3:C9)</f>
        <v>80</v>
      </c>
      <c r="D10" s="193">
        <f t="shared" si="3"/>
        <v>29</v>
      </c>
      <c r="E10" s="193">
        <f t="shared" si="3"/>
        <v>9</v>
      </c>
      <c r="F10" s="193">
        <f t="shared" si="3"/>
        <v>42</v>
      </c>
      <c r="G10" s="193">
        <f t="shared" si="3"/>
        <v>50</v>
      </c>
      <c r="H10" s="193">
        <f t="shared" si="3"/>
        <v>210</v>
      </c>
      <c r="I10" s="193">
        <f t="shared" si="3"/>
        <v>20</v>
      </c>
    </row>
  </sheetData>
  <mergeCells count="1">
    <mergeCell ref="A10:B10"/>
  </mergeCells>
  <phoneticPr fontId="3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3A6CD-A4C0-454F-BCA9-65B5C9877B64}">
  <sheetPr codeName="Sheet9">
    <tabColor rgb="FFFF0000"/>
  </sheetPr>
  <dimension ref="A1:O41"/>
  <sheetViews>
    <sheetView zoomScale="70" zoomScaleNormal="70" workbookViewId="0">
      <pane xSplit="3" ySplit="2" topLeftCell="D36" activePane="bottomRight" state="frozen"/>
      <selection pane="topRight" activeCell="E1" sqref="E1"/>
      <selection pane="bottomLeft" activeCell="A2" sqref="A2"/>
      <selection pane="bottomRight" activeCell="G36" activeCellId="1" sqref="G37 G36:H36"/>
    </sheetView>
  </sheetViews>
  <sheetFormatPr defaultColWidth="9" defaultRowHeight="14" x14ac:dyDescent="0.25"/>
  <cols>
    <col min="1" max="1" width="4.36328125" style="149" customWidth="1"/>
    <col min="2" max="2" width="9.54296875" style="187" customWidth="1"/>
    <col min="3" max="3" width="16.453125" style="188" customWidth="1"/>
    <col min="4" max="4" width="8.453125" style="149" customWidth="1"/>
    <col min="5" max="5" width="8.1796875" style="149" customWidth="1"/>
    <col min="6" max="6" width="10.90625" style="149" customWidth="1"/>
    <col min="7" max="7" width="9.08984375" style="149" customWidth="1"/>
    <col min="8" max="8" width="10.1796875" style="149" customWidth="1"/>
    <col min="9" max="10" width="17.36328125" style="149" customWidth="1"/>
    <col min="11" max="11" width="59.6328125" style="149" customWidth="1"/>
    <col min="12" max="16384" width="9" style="149"/>
  </cols>
  <sheetData>
    <row r="1" spans="1:11" ht="44" customHeight="1" x14ac:dyDescent="0.25">
      <c r="A1" s="296" t="s">
        <v>221</v>
      </c>
      <c r="B1" s="296"/>
      <c r="C1" s="296"/>
      <c r="D1" s="296"/>
      <c r="E1" s="296"/>
      <c r="F1" s="296"/>
      <c r="G1" s="296"/>
      <c r="H1" s="296"/>
      <c r="I1" s="296"/>
      <c r="J1" s="296"/>
      <c r="K1" s="296"/>
    </row>
    <row r="2" spans="1:11" ht="99.5" customHeight="1" x14ac:dyDescent="0.25">
      <c r="A2" s="150" t="s">
        <v>222</v>
      </c>
      <c r="B2" s="150" t="s">
        <v>223</v>
      </c>
      <c r="C2" s="151" t="s">
        <v>3</v>
      </c>
      <c r="D2" s="150" t="s">
        <v>224</v>
      </c>
      <c r="E2" s="150" t="s">
        <v>225</v>
      </c>
      <c r="F2" s="150" t="s">
        <v>226</v>
      </c>
      <c r="G2" s="150" t="s">
        <v>227</v>
      </c>
      <c r="H2" s="150" t="s">
        <v>284</v>
      </c>
      <c r="I2" s="150" t="s">
        <v>228</v>
      </c>
      <c r="J2" s="152" t="s">
        <v>10</v>
      </c>
      <c r="K2" s="152" t="s">
        <v>11</v>
      </c>
    </row>
    <row r="3" spans="1:11" ht="99.5" customHeight="1" x14ac:dyDescent="0.25">
      <c r="A3" s="153">
        <v>1</v>
      </c>
      <c r="B3" s="154" t="s">
        <v>229</v>
      </c>
      <c r="C3" s="155" t="s">
        <v>230</v>
      </c>
      <c r="D3" s="156"/>
      <c r="E3" s="156">
        <v>1</v>
      </c>
      <c r="F3" s="156"/>
      <c r="G3" s="156"/>
      <c r="H3" s="156"/>
      <c r="I3" s="156" t="s">
        <v>231</v>
      </c>
      <c r="J3" s="156" t="s">
        <v>232</v>
      </c>
      <c r="K3" s="157" t="s">
        <v>233</v>
      </c>
    </row>
    <row r="4" spans="1:11" ht="99.5" customHeight="1" x14ac:dyDescent="0.25">
      <c r="A4" s="153">
        <v>2</v>
      </c>
      <c r="B4" s="154" t="s">
        <v>229</v>
      </c>
      <c r="C4" s="155" t="s">
        <v>234</v>
      </c>
      <c r="D4" s="156"/>
      <c r="E4" s="156">
        <v>1</v>
      </c>
      <c r="F4" s="156"/>
      <c r="G4" s="156"/>
      <c r="H4" s="156"/>
      <c r="I4" s="156" t="s">
        <v>235</v>
      </c>
      <c r="J4" s="156" t="s">
        <v>236</v>
      </c>
      <c r="K4" s="157" t="s">
        <v>237</v>
      </c>
    </row>
    <row r="5" spans="1:11" s="161" customFormat="1" ht="39" customHeight="1" x14ac:dyDescent="0.25">
      <c r="A5" s="280">
        <v>3</v>
      </c>
      <c r="B5" s="283" t="s">
        <v>285</v>
      </c>
      <c r="C5" s="158" t="s">
        <v>13</v>
      </c>
      <c r="D5" s="283">
        <v>5</v>
      </c>
      <c r="E5" s="283">
        <v>10</v>
      </c>
      <c r="F5" s="155"/>
      <c r="G5" s="155"/>
      <c r="H5" s="155"/>
      <c r="I5" s="159" t="s">
        <v>14</v>
      </c>
      <c r="J5" s="159" t="s">
        <v>15</v>
      </c>
      <c r="K5" s="160" t="s">
        <v>238</v>
      </c>
    </row>
    <row r="6" spans="1:11" ht="50.5" customHeight="1" x14ac:dyDescent="0.25">
      <c r="A6" s="281"/>
      <c r="B6" s="284"/>
      <c r="C6" s="283" t="s">
        <v>17</v>
      </c>
      <c r="D6" s="284"/>
      <c r="E6" s="284"/>
      <c r="F6" s="155"/>
      <c r="G6" s="155"/>
      <c r="H6" s="155"/>
      <c r="I6" s="156" t="s">
        <v>18</v>
      </c>
      <c r="J6" s="156" t="s">
        <v>19</v>
      </c>
      <c r="K6" s="157" t="s">
        <v>20</v>
      </c>
    </row>
    <row r="7" spans="1:11" ht="40.5" customHeight="1" x14ac:dyDescent="0.25">
      <c r="A7" s="281"/>
      <c r="B7" s="284"/>
      <c r="C7" s="284"/>
      <c r="D7" s="284"/>
      <c r="E7" s="284"/>
      <c r="F7" s="155"/>
      <c r="G7" s="155"/>
      <c r="H7" s="155"/>
      <c r="I7" s="156" t="s">
        <v>21</v>
      </c>
      <c r="J7" s="156" t="s">
        <v>19</v>
      </c>
      <c r="K7" s="157" t="s">
        <v>20</v>
      </c>
    </row>
    <row r="8" spans="1:11" ht="47" customHeight="1" x14ac:dyDescent="0.25">
      <c r="A8" s="281"/>
      <c r="B8" s="284"/>
      <c r="C8" s="284"/>
      <c r="D8" s="284"/>
      <c r="E8" s="284"/>
      <c r="F8" s="162"/>
      <c r="G8" s="155"/>
      <c r="H8" s="155"/>
      <c r="I8" s="162" t="s">
        <v>205</v>
      </c>
      <c r="J8" s="162" t="s">
        <v>19</v>
      </c>
      <c r="K8" s="157" t="s">
        <v>20</v>
      </c>
    </row>
    <row r="9" spans="1:11" ht="51.5" customHeight="1" x14ac:dyDescent="0.25">
      <c r="A9" s="281"/>
      <c r="B9" s="284"/>
      <c r="C9" s="284"/>
      <c r="D9" s="284"/>
      <c r="E9" s="284"/>
      <c r="F9" s="162">
        <v>1</v>
      </c>
      <c r="G9" s="155"/>
      <c r="H9" s="155">
        <f t="shared" ref="H9:H33" si="0">F9-G9</f>
        <v>1</v>
      </c>
      <c r="I9" s="162"/>
      <c r="J9" s="162" t="s">
        <v>19</v>
      </c>
      <c r="K9" s="157" t="s">
        <v>239</v>
      </c>
    </row>
    <row r="10" spans="1:11" ht="88.5" customHeight="1" x14ac:dyDescent="0.25">
      <c r="A10" s="281"/>
      <c r="B10" s="284"/>
      <c r="C10" s="284"/>
      <c r="D10" s="284"/>
      <c r="E10" s="284"/>
      <c r="F10" s="162">
        <v>2</v>
      </c>
      <c r="G10" s="155">
        <v>1</v>
      </c>
      <c r="H10" s="155">
        <f t="shared" si="0"/>
        <v>1</v>
      </c>
      <c r="I10" s="162"/>
      <c r="J10" s="162" t="s">
        <v>19</v>
      </c>
      <c r="K10" s="157" t="s">
        <v>23</v>
      </c>
    </row>
    <row r="11" spans="1:11" ht="47.5" customHeight="1" x14ac:dyDescent="0.25">
      <c r="A11" s="281"/>
      <c r="B11" s="284"/>
      <c r="C11" s="284"/>
      <c r="D11" s="284"/>
      <c r="E11" s="284"/>
      <c r="F11" s="162">
        <v>1</v>
      </c>
      <c r="G11" s="155"/>
      <c r="H11" s="155">
        <f t="shared" si="0"/>
        <v>1</v>
      </c>
      <c r="I11" s="162"/>
      <c r="J11" s="162" t="s">
        <v>19</v>
      </c>
      <c r="K11" s="157" t="s">
        <v>24</v>
      </c>
    </row>
    <row r="12" spans="1:11" ht="47" customHeight="1" x14ac:dyDescent="0.25">
      <c r="A12" s="281"/>
      <c r="B12" s="284"/>
      <c r="C12" s="284"/>
      <c r="D12" s="284"/>
      <c r="E12" s="284"/>
      <c r="F12" s="162">
        <v>1</v>
      </c>
      <c r="G12" s="155"/>
      <c r="H12" s="155">
        <f t="shared" si="0"/>
        <v>1</v>
      </c>
      <c r="I12" s="162"/>
      <c r="J12" s="162" t="s">
        <v>19</v>
      </c>
      <c r="K12" s="157" t="s">
        <v>240</v>
      </c>
    </row>
    <row r="13" spans="1:11" ht="50" customHeight="1" x14ac:dyDescent="0.25">
      <c r="A13" s="282"/>
      <c r="B13" s="285"/>
      <c r="C13" s="285"/>
      <c r="D13" s="285"/>
      <c r="E13" s="285"/>
      <c r="F13" s="162">
        <v>1</v>
      </c>
      <c r="G13" s="155"/>
      <c r="H13" s="155">
        <f t="shared" si="0"/>
        <v>1</v>
      </c>
      <c r="I13" s="162"/>
      <c r="J13" s="162" t="s">
        <v>19</v>
      </c>
      <c r="K13" s="157" t="s">
        <v>241</v>
      </c>
    </row>
    <row r="14" spans="1:11" s="161" customFormat="1" ht="25" customHeight="1" x14ac:dyDescent="0.25">
      <c r="A14" s="280">
        <v>4</v>
      </c>
      <c r="B14" s="283" t="s">
        <v>27</v>
      </c>
      <c r="C14" s="158" t="s">
        <v>13</v>
      </c>
      <c r="D14" s="283">
        <v>10</v>
      </c>
      <c r="E14" s="283">
        <v>17</v>
      </c>
      <c r="F14" s="159"/>
      <c r="G14" s="155"/>
      <c r="H14" s="155"/>
      <c r="I14" s="159" t="s">
        <v>28</v>
      </c>
      <c r="J14" s="159" t="s">
        <v>29</v>
      </c>
      <c r="K14" s="160" t="s">
        <v>30</v>
      </c>
    </row>
    <row r="15" spans="1:11" ht="43" customHeight="1" x14ac:dyDescent="0.25">
      <c r="A15" s="281"/>
      <c r="B15" s="284"/>
      <c r="C15" s="283" t="s">
        <v>31</v>
      </c>
      <c r="D15" s="284"/>
      <c r="E15" s="284"/>
      <c r="F15" s="162"/>
      <c r="G15" s="155"/>
      <c r="H15" s="155"/>
      <c r="I15" s="162" t="s">
        <v>32</v>
      </c>
      <c r="J15" s="162" t="s">
        <v>33</v>
      </c>
      <c r="K15" s="157" t="s">
        <v>34</v>
      </c>
    </row>
    <row r="16" spans="1:11" ht="47.5" customHeight="1" x14ac:dyDescent="0.25">
      <c r="A16" s="281"/>
      <c r="B16" s="284"/>
      <c r="C16" s="284"/>
      <c r="D16" s="284"/>
      <c r="E16" s="284"/>
      <c r="F16" s="293">
        <v>11</v>
      </c>
      <c r="G16" s="155"/>
      <c r="H16" s="283">
        <f>F16-G16-G17</f>
        <v>8</v>
      </c>
      <c r="I16" s="163" t="s">
        <v>281</v>
      </c>
      <c r="J16" s="162" t="s">
        <v>33</v>
      </c>
      <c r="K16" s="157" t="s">
        <v>242</v>
      </c>
    </row>
    <row r="17" spans="1:15" ht="36" customHeight="1" x14ac:dyDescent="0.25">
      <c r="A17" s="282"/>
      <c r="B17" s="285"/>
      <c r="C17" s="285"/>
      <c r="D17" s="285"/>
      <c r="E17" s="285"/>
      <c r="F17" s="294"/>
      <c r="G17" s="155">
        <v>3</v>
      </c>
      <c r="H17" s="285"/>
      <c r="I17" s="162"/>
      <c r="J17" s="162" t="s">
        <v>33</v>
      </c>
      <c r="K17" s="157" t="s">
        <v>243</v>
      </c>
      <c r="O17" s="164"/>
    </row>
    <row r="18" spans="1:15" s="161" customFormat="1" ht="38" customHeight="1" x14ac:dyDescent="0.25">
      <c r="A18" s="280">
        <v>5</v>
      </c>
      <c r="B18" s="289" t="s">
        <v>37</v>
      </c>
      <c r="C18" s="158" t="s">
        <v>13</v>
      </c>
      <c r="D18" s="165">
        <v>0</v>
      </c>
      <c r="E18" s="165">
        <v>1</v>
      </c>
      <c r="F18" s="165"/>
      <c r="G18" s="165"/>
      <c r="H18" s="155"/>
      <c r="I18" s="165" t="s">
        <v>38</v>
      </c>
      <c r="J18" s="159" t="s">
        <v>39</v>
      </c>
      <c r="K18" s="160" t="s">
        <v>40</v>
      </c>
    </row>
    <row r="19" spans="1:15" ht="29.5" customHeight="1" x14ac:dyDescent="0.25">
      <c r="A19" s="281"/>
      <c r="B19" s="290"/>
      <c r="C19" s="166" t="s">
        <v>41</v>
      </c>
      <c r="D19" s="155">
        <v>3</v>
      </c>
      <c r="E19" s="155">
        <v>1</v>
      </c>
      <c r="F19" s="155"/>
      <c r="G19" s="155"/>
      <c r="H19" s="155"/>
      <c r="I19" s="155" t="s">
        <v>42</v>
      </c>
      <c r="J19" s="156" t="s">
        <v>43</v>
      </c>
      <c r="K19" s="167" t="s">
        <v>44</v>
      </c>
    </row>
    <row r="20" spans="1:15" ht="36" customHeight="1" x14ac:dyDescent="0.25">
      <c r="A20" s="281"/>
      <c r="B20" s="290"/>
      <c r="C20" s="283" t="s">
        <v>45</v>
      </c>
      <c r="D20" s="155">
        <v>1</v>
      </c>
      <c r="E20" s="283">
        <v>20</v>
      </c>
      <c r="F20" s="165">
        <v>2</v>
      </c>
      <c r="G20" s="165">
        <v>1</v>
      </c>
      <c r="H20" s="155">
        <f>F20-G20</f>
        <v>1</v>
      </c>
      <c r="I20" s="155" t="s">
        <v>282</v>
      </c>
      <c r="J20" s="156" t="s">
        <v>244</v>
      </c>
      <c r="K20" s="167" t="s">
        <v>48</v>
      </c>
    </row>
    <row r="21" spans="1:15" ht="45" customHeight="1" x14ac:dyDescent="0.25">
      <c r="A21" s="281"/>
      <c r="B21" s="290"/>
      <c r="C21" s="284"/>
      <c r="D21" s="155">
        <v>1</v>
      </c>
      <c r="E21" s="284"/>
      <c r="F21" s="165">
        <v>3</v>
      </c>
      <c r="G21" s="155">
        <v>1</v>
      </c>
      <c r="H21" s="155">
        <f t="shared" si="0"/>
        <v>2</v>
      </c>
      <c r="I21" s="155" t="s">
        <v>245</v>
      </c>
      <c r="J21" s="156" t="s">
        <v>47</v>
      </c>
      <c r="K21" s="167" t="s">
        <v>246</v>
      </c>
    </row>
    <row r="22" spans="1:15" ht="23" customHeight="1" x14ac:dyDescent="0.25">
      <c r="A22" s="281"/>
      <c r="B22" s="290"/>
      <c r="C22" s="284"/>
      <c r="D22" s="155">
        <v>3</v>
      </c>
      <c r="E22" s="284"/>
      <c r="F22" s="165">
        <v>5</v>
      </c>
      <c r="G22" s="155">
        <v>1</v>
      </c>
      <c r="H22" s="155">
        <f>F22-G22</f>
        <v>4</v>
      </c>
      <c r="I22" s="155" t="s">
        <v>283</v>
      </c>
      <c r="J22" s="156" t="s">
        <v>47</v>
      </c>
      <c r="K22" s="167" t="s">
        <v>51</v>
      </c>
    </row>
    <row r="23" spans="1:15" ht="23" customHeight="1" x14ac:dyDescent="0.25">
      <c r="A23" s="281"/>
      <c r="B23" s="290"/>
      <c r="C23" s="284"/>
      <c r="D23" s="155">
        <v>1</v>
      </c>
      <c r="E23" s="284"/>
      <c r="F23" s="165">
        <v>0</v>
      </c>
      <c r="G23" s="155"/>
      <c r="H23" s="155">
        <f t="shared" si="0"/>
        <v>0</v>
      </c>
      <c r="I23" s="155" t="s">
        <v>206</v>
      </c>
      <c r="J23" s="156" t="s">
        <v>47</v>
      </c>
      <c r="K23" s="167" t="s">
        <v>52</v>
      </c>
    </row>
    <row r="24" spans="1:15" ht="23" customHeight="1" x14ac:dyDescent="0.25">
      <c r="A24" s="281"/>
      <c r="B24" s="290"/>
      <c r="C24" s="292"/>
      <c r="D24" s="155">
        <v>1</v>
      </c>
      <c r="E24" s="285"/>
      <c r="F24" s="165">
        <v>2</v>
      </c>
      <c r="G24" s="155">
        <v>1</v>
      </c>
      <c r="H24" s="155">
        <v>0</v>
      </c>
      <c r="I24" s="155" t="s">
        <v>279</v>
      </c>
      <c r="J24" s="156" t="s">
        <v>47</v>
      </c>
      <c r="K24" s="168" t="s">
        <v>247</v>
      </c>
    </row>
    <row r="25" spans="1:15" ht="69.5" customHeight="1" x14ac:dyDescent="0.25">
      <c r="A25" s="281"/>
      <c r="B25" s="290"/>
      <c r="C25" s="169" t="s">
        <v>54</v>
      </c>
      <c r="D25" s="155">
        <v>8</v>
      </c>
      <c r="E25" s="155">
        <v>12</v>
      </c>
      <c r="F25" s="155">
        <v>11</v>
      </c>
      <c r="G25" s="155"/>
      <c r="H25" s="155">
        <f t="shared" si="0"/>
        <v>11</v>
      </c>
      <c r="I25" s="155" t="s">
        <v>55</v>
      </c>
      <c r="J25" s="156" t="s">
        <v>47</v>
      </c>
      <c r="K25" s="167" t="s">
        <v>56</v>
      </c>
    </row>
    <row r="26" spans="1:15" ht="26" customHeight="1" x14ac:dyDescent="0.25">
      <c r="A26" s="281"/>
      <c r="B26" s="290"/>
      <c r="C26" s="169" t="s">
        <v>57</v>
      </c>
      <c r="D26" s="155">
        <v>2</v>
      </c>
      <c r="E26" s="155">
        <v>1</v>
      </c>
      <c r="F26" s="155">
        <v>0</v>
      </c>
      <c r="G26" s="155">
        <v>0</v>
      </c>
      <c r="H26" s="155">
        <f t="shared" si="0"/>
        <v>0</v>
      </c>
      <c r="I26" s="155" t="s">
        <v>280</v>
      </c>
      <c r="J26" s="156"/>
      <c r="K26" s="167"/>
    </row>
    <row r="27" spans="1:15" ht="19" customHeight="1" x14ac:dyDescent="0.25">
      <c r="A27" s="282"/>
      <c r="B27" s="291"/>
      <c r="C27" s="169" t="s">
        <v>58</v>
      </c>
      <c r="D27" s="163">
        <v>0</v>
      </c>
      <c r="E27" s="163">
        <v>8</v>
      </c>
      <c r="F27" s="163">
        <v>7</v>
      </c>
      <c r="G27" s="163">
        <v>0</v>
      </c>
      <c r="H27" s="155">
        <f>F27-G27</f>
        <v>7</v>
      </c>
      <c r="I27" s="163" t="s">
        <v>218</v>
      </c>
      <c r="J27" s="156" t="s">
        <v>59</v>
      </c>
      <c r="K27" s="167" t="s">
        <v>60</v>
      </c>
    </row>
    <row r="28" spans="1:15" ht="44" customHeight="1" x14ac:dyDescent="0.25">
      <c r="A28" s="280">
        <v>6</v>
      </c>
      <c r="B28" s="283" t="s">
        <v>61</v>
      </c>
      <c r="C28" s="295" t="s">
        <v>62</v>
      </c>
      <c r="D28" s="155">
        <v>0</v>
      </c>
      <c r="E28" s="283">
        <v>3</v>
      </c>
      <c r="F28" s="156">
        <v>1</v>
      </c>
      <c r="G28" s="155">
        <v>1</v>
      </c>
      <c r="H28" s="155">
        <f>F28-G28</f>
        <v>0</v>
      </c>
      <c r="I28" s="156"/>
      <c r="J28" s="156" t="s">
        <v>64</v>
      </c>
      <c r="K28" s="167" t="s">
        <v>65</v>
      </c>
    </row>
    <row r="29" spans="1:15" ht="40.5" customHeight="1" x14ac:dyDescent="0.25">
      <c r="A29" s="281"/>
      <c r="B29" s="284"/>
      <c r="C29" s="284"/>
      <c r="D29" s="155">
        <v>3</v>
      </c>
      <c r="E29" s="284"/>
      <c r="F29" s="155">
        <v>1</v>
      </c>
      <c r="G29" s="155"/>
      <c r="H29" s="155">
        <f t="shared" si="0"/>
        <v>1</v>
      </c>
      <c r="I29" s="156"/>
      <c r="J29" s="155" t="s">
        <v>248</v>
      </c>
      <c r="K29" s="167" t="s">
        <v>67</v>
      </c>
    </row>
    <row r="30" spans="1:15" ht="36.5" customHeight="1" x14ac:dyDescent="0.25">
      <c r="A30" s="282"/>
      <c r="B30" s="285"/>
      <c r="C30" s="285"/>
      <c r="D30" s="155">
        <v>10</v>
      </c>
      <c r="E30" s="285"/>
      <c r="F30" s="155">
        <v>1</v>
      </c>
      <c r="G30" s="155"/>
      <c r="H30" s="155">
        <f t="shared" si="0"/>
        <v>1</v>
      </c>
      <c r="I30" s="156"/>
      <c r="J30" s="155" t="s">
        <v>249</v>
      </c>
      <c r="K30" s="167" t="s">
        <v>69</v>
      </c>
    </row>
    <row r="31" spans="1:15" ht="30.5" customHeight="1" x14ac:dyDescent="0.25">
      <c r="A31" s="280">
        <v>7</v>
      </c>
      <c r="B31" s="283" t="s">
        <v>70</v>
      </c>
      <c r="C31" s="283" t="s">
        <v>71</v>
      </c>
      <c r="D31" s="156">
        <v>0</v>
      </c>
      <c r="E31" s="280">
        <v>5</v>
      </c>
      <c r="F31" s="156">
        <v>0</v>
      </c>
      <c r="G31" s="156"/>
      <c r="H31" s="155">
        <f t="shared" si="0"/>
        <v>0</v>
      </c>
      <c r="I31" s="156" t="s">
        <v>72</v>
      </c>
      <c r="J31" s="156" t="s">
        <v>73</v>
      </c>
      <c r="K31" s="167" t="s">
        <v>250</v>
      </c>
    </row>
    <row r="32" spans="1:15" ht="17.5" x14ac:dyDescent="0.25">
      <c r="A32" s="281"/>
      <c r="B32" s="284"/>
      <c r="C32" s="284"/>
      <c r="D32" s="156">
        <v>2</v>
      </c>
      <c r="E32" s="281"/>
      <c r="F32" s="156">
        <v>0</v>
      </c>
      <c r="G32" s="156"/>
      <c r="H32" s="155">
        <f t="shared" si="0"/>
        <v>0</v>
      </c>
      <c r="I32" s="170"/>
      <c r="J32" s="170" t="s">
        <v>76</v>
      </c>
      <c r="K32" s="168" t="s">
        <v>77</v>
      </c>
    </row>
    <row r="33" spans="1:11" ht="17.5" x14ac:dyDescent="0.25">
      <c r="A33" s="281"/>
      <c r="B33" s="284"/>
      <c r="C33" s="284"/>
      <c r="D33" s="156">
        <v>0</v>
      </c>
      <c r="E33" s="281"/>
      <c r="F33" s="156">
        <v>0</v>
      </c>
      <c r="G33" s="156"/>
      <c r="H33" s="155">
        <f t="shared" si="0"/>
        <v>0</v>
      </c>
      <c r="I33" s="156" t="s">
        <v>78</v>
      </c>
      <c r="J33" s="156" t="s">
        <v>79</v>
      </c>
      <c r="K33" s="167" t="s">
        <v>251</v>
      </c>
    </row>
    <row r="34" spans="1:11" ht="17.5" x14ac:dyDescent="0.25">
      <c r="A34" s="281"/>
      <c r="B34" s="284"/>
      <c r="C34" s="284"/>
      <c r="D34" s="171">
        <v>0</v>
      </c>
      <c r="E34" s="281"/>
      <c r="F34" s="156">
        <v>0</v>
      </c>
      <c r="G34" s="156"/>
      <c r="H34" s="156">
        <v>0</v>
      </c>
      <c r="I34" s="155" t="s">
        <v>207</v>
      </c>
      <c r="J34" s="156" t="s">
        <v>208</v>
      </c>
      <c r="K34" s="172" t="s">
        <v>252</v>
      </c>
    </row>
    <row r="35" spans="1:11" ht="17.5" x14ac:dyDescent="0.25">
      <c r="A35" s="282"/>
      <c r="B35" s="285"/>
      <c r="C35" s="285"/>
      <c r="D35" s="173">
        <v>0</v>
      </c>
      <c r="E35" s="282"/>
      <c r="F35" s="156">
        <v>1</v>
      </c>
      <c r="G35" s="156"/>
      <c r="H35" s="156">
        <v>1</v>
      </c>
      <c r="I35" s="174"/>
      <c r="J35" s="156" t="s">
        <v>84</v>
      </c>
      <c r="K35" s="175" t="s">
        <v>253</v>
      </c>
    </row>
    <row r="36" spans="1:11" ht="17.5" customHeight="1" x14ac:dyDescent="0.25">
      <c r="A36" s="286" t="s">
        <v>86</v>
      </c>
      <c r="B36" s="287"/>
      <c r="C36" s="288"/>
      <c r="D36" s="176">
        <f>SUM(D5:D35)</f>
        <v>50</v>
      </c>
      <c r="E36" s="176">
        <f>SUM(E3:E35)</f>
        <v>80</v>
      </c>
      <c r="F36" s="176">
        <f>SUM(F5:F35)</f>
        <v>51</v>
      </c>
      <c r="G36" s="176">
        <f>SUM(G5:G35)</f>
        <v>9</v>
      </c>
      <c r="H36" s="176">
        <f>SUM(H5:H35)</f>
        <v>41</v>
      </c>
      <c r="I36" s="176">
        <v>29</v>
      </c>
      <c r="J36" s="174"/>
      <c r="K36" s="172"/>
    </row>
    <row r="37" spans="1:11" ht="29" customHeight="1" x14ac:dyDescent="0.25">
      <c r="A37" s="177"/>
      <c r="B37" s="178"/>
      <c r="C37" s="179"/>
      <c r="D37" s="177"/>
      <c r="E37" s="177"/>
      <c r="F37" s="177"/>
      <c r="G37" s="177"/>
      <c r="H37" s="177"/>
      <c r="I37" s="177"/>
      <c r="J37" s="177"/>
      <c r="K37" s="178"/>
    </row>
    <row r="38" spans="1:11" ht="39.5" customHeight="1" x14ac:dyDescent="0.25">
      <c r="A38" s="277"/>
      <c r="B38" s="277"/>
      <c r="C38" s="277"/>
      <c r="D38" s="277"/>
      <c r="E38" s="278" t="s">
        <v>254</v>
      </c>
      <c r="F38" s="278"/>
      <c r="G38" s="278"/>
      <c r="H38" s="278"/>
      <c r="I38" s="180">
        <f>E36</f>
        <v>80</v>
      </c>
      <c r="J38" s="181"/>
      <c r="K38" s="182"/>
    </row>
    <row r="39" spans="1:11" ht="31.5" customHeight="1" x14ac:dyDescent="0.25">
      <c r="A39" s="277"/>
      <c r="B39" s="277"/>
      <c r="C39" s="277"/>
      <c r="D39" s="277"/>
      <c r="E39" s="278" t="s">
        <v>95</v>
      </c>
      <c r="F39" s="278"/>
      <c r="G39" s="278"/>
      <c r="H39" s="278"/>
      <c r="I39" s="180">
        <f>I36</f>
        <v>29</v>
      </c>
      <c r="J39" s="181"/>
      <c r="K39" s="183"/>
    </row>
    <row r="40" spans="1:11" ht="35.5" customHeight="1" x14ac:dyDescent="0.25">
      <c r="A40" s="181"/>
      <c r="B40" s="184"/>
      <c r="C40" s="185"/>
      <c r="D40" s="181"/>
      <c r="E40" s="278" t="s">
        <v>304</v>
      </c>
      <c r="F40" s="278"/>
      <c r="G40" s="278"/>
      <c r="H40" s="278"/>
      <c r="I40" s="180">
        <f>G36</f>
        <v>9</v>
      </c>
      <c r="J40" s="181"/>
      <c r="K40" s="181"/>
    </row>
    <row r="41" spans="1:11" ht="38" customHeight="1" x14ac:dyDescent="0.25">
      <c r="A41" s="181"/>
      <c r="B41" s="184"/>
      <c r="C41" s="185"/>
      <c r="D41" s="181"/>
      <c r="E41" s="279" t="s">
        <v>305</v>
      </c>
      <c r="F41" s="279"/>
      <c r="G41" s="279"/>
      <c r="H41" s="279"/>
      <c r="I41" s="186">
        <f>I38-I39-I40</f>
        <v>42</v>
      </c>
      <c r="J41" s="181"/>
      <c r="K41" s="181"/>
    </row>
  </sheetData>
  <sheetProtection formatCells="0" insertHyperlinks="0" autoFilter="0"/>
  <mergeCells count="32">
    <mergeCell ref="A1:K1"/>
    <mergeCell ref="A5:A13"/>
    <mergeCell ref="B5:B13"/>
    <mergeCell ref="D5:D13"/>
    <mergeCell ref="E5:E13"/>
    <mergeCell ref="C6:C13"/>
    <mergeCell ref="A28:A30"/>
    <mergeCell ref="B28:B30"/>
    <mergeCell ref="C28:C30"/>
    <mergeCell ref="E28:E30"/>
    <mergeCell ref="A14:A17"/>
    <mergeCell ref="B14:B17"/>
    <mergeCell ref="D14:D17"/>
    <mergeCell ref="E14:E17"/>
    <mergeCell ref="C15:C17"/>
    <mergeCell ref="H16:H17"/>
    <mergeCell ref="A18:A27"/>
    <mergeCell ref="B18:B27"/>
    <mergeCell ref="C20:C24"/>
    <mergeCell ref="E20:E24"/>
    <mergeCell ref="F16:F17"/>
    <mergeCell ref="A39:D39"/>
    <mergeCell ref="E39:H39"/>
    <mergeCell ref="E40:H40"/>
    <mergeCell ref="E41:H41"/>
    <mergeCell ref="A31:A35"/>
    <mergeCell ref="B31:B35"/>
    <mergeCell ref="C31:C35"/>
    <mergeCell ref="E31:E35"/>
    <mergeCell ref="A36:C36"/>
    <mergeCell ref="A38:D38"/>
    <mergeCell ref="E38:H38"/>
  </mergeCells>
  <phoneticPr fontId="34" type="noConversion"/>
  <pageMargins left="0.70866141732283472" right="0.70866141732283472" top="0.59055118110236227" bottom="0.98425196850393704" header="0.31496062992125984" footer="0.31496062992125984"/>
  <pageSetup paperSize="9" scale="8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0000"/>
  </sheetPr>
  <dimension ref="A1:O41"/>
  <sheetViews>
    <sheetView zoomScale="70" zoomScaleNormal="70" workbookViewId="0">
      <pane xSplit="3" ySplit="2" topLeftCell="D35" activePane="bottomRight" state="frozen"/>
      <selection pane="topRight"/>
      <selection pane="bottomLeft"/>
      <selection pane="bottomRight" activeCell="G36" sqref="G36:H36"/>
    </sheetView>
  </sheetViews>
  <sheetFormatPr defaultColWidth="9" defaultRowHeight="14" x14ac:dyDescent="0.25"/>
  <cols>
    <col min="1" max="1" width="4.36328125" customWidth="1"/>
    <col min="2" max="2" width="9.54296875" style="75" customWidth="1"/>
    <col min="3" max="3" width="16.453125" style="91" customWidth="1"/>
    <col min="4" max="4" width="8.453125" customWidth="1"/>
    <col min="5" max="5" width="8.1796875" customWidth="1"/>
    <col min="6" max="6" width="10.90625" customWidth="1"/>
    <col min="7" max="7" width="9.08984375" customWidth="1"/>
    <col min="8" max="8" width="10.1796875" customWidth="1"/>
    <col min="9" max="9" width="13.08984375" customWidth="1"/>
    <col min="10" max="10" width="17.36328125" customWidth="1"/>
    <col min="11" max="11" width="59.6328125" customWidth="1"/>
  </cols>
  <sheetData>
    <row r="1" spans="1:11" ht="44" customHeight="1" x14ac:dyDescent="0.25">
      <c r="A1" s="300" t="s">
        <v>0</v>
      </c>
      <c r="B1" s="300"/>
      <c r="C1" s="300"/>
      <c r="D1" s="300"/>
      <c r="E1" s="300"/>
      <c r="F1" s="300"/>
      <c r="G1" s="300"/>
      <c r="H1" s="300"/>
      <c r="I1" s="300"/>
      <c r="J1" s="300"/>
      <c r="K1" s="300"/>
    </row>
    <row r="2" spans="1:11" ht="99.5" customHeight="1" x14ac:dyDescent="0.25">
      <c r="A2" s="92" t="s">
        <v>1</v>
      </c>
      <c r="B2" s="92" t="s">
        <v>2</v>
      </c>
      <c r="C2" s="93" t="s">
        <v>3</v>
      </c>
      <c r="D2" s="92" t="s">
        <v>4</v>
      </c>
      <c r="E2" s="92" t="s">
        <v>5</v>
      </c>
      <c r="F2" s="92" t="s">
        <v>99</v>
      </c>
      <c r="G2" s="92" t="s">
        <v>7</v>
      </c>
      <c r="H2" s="92" t="s">
        <v>8</v>
      </c>
      <c r="I2" s="92" t="s">
        <v>9</v>
      </c>
      <c r="J2" s="115" t="s">
        <v>10</v>
      </c>
      <c r="K2" s="115" t="s">
        <v>11</v>
      </c>
    </row>
    <row r="3" spans="1:11" ht="99.5" customHeight="1" x14ac:dyDescent="0.25">
      <c r="A3" s="94">
        <v>1</v>
      </c>
      <c r="B3" s="95" t="s">
        <v>100</v>
      </c>
      <c r="C3" s="96" t="s">
        <v>101</v>
      </c>
      <c r="D3" s="97"/>
      <c r="E3" s="97">
        <v>1</v>
      </c>
      <c r="F3" s="97"/>
      <c r="G3" s="97"/>
      <c r="H3" s="97"/>
      <c r="I3" s="97" t="s">
        <v>102</v>
      </c>
      <c r="J3" s="97" t="s">
        <v>103</v>
      </c>
      <c r="K3" s="116" t="s">
        <v>104</v>
      </c>
    </row>
    <row r="4" spans="1:11" ht="99.5" customHeight="1" x14ac:dyDescent="0.25">
      <c r="A4" s="94">
        <v>2</v>
      </c>
      <c r="B4" s="95" t="s">
        <v>100</v>
      </c>
      <c r="C4" s="96" t="s">
        <v>105</v>
      </c>
      <c r="D4" s="97"/>
      <c r="E4" s="97">
        <v>1</v>
      </c>
      <c r="F4" s="97"/>
      <c r="G4" s="97"/>
      <c r="H4" s="97"/>
      <c r="I4" s="97" t="s">
        <v>106</v>
      </c>
      <c r="J4" s="97" t="s">
        <v>107</v>
      </c>
      <c r="K4" s="116" t="s">
        <v>108</v>
      </c>
    </row>
    <row r="5" spans="1:11" s="43" customFormat="1" ht="39" customHeight="1" x14ac:dyDescent="0.25">
      <c r="A5" s="225">
        <v>3</v>
      </c>
      <c r="B5" s="235" t="s">
        <v>12</v>
      </c>
      <c r="C5" s="98" t="s">
        <v>13</v>
      </c>
      <c r="D5" s="222">
        <v>5</v>
      </c>
      <c r="E5" s="222">
        <v>10</v>
      </c>
      <c r="F5" s="96"/>
      <c r="G5" s="96"/>
      <c r="H5" s="96">
        <f>F5-G5</f>
        <v>0</v>
      </c>
      <c r="I5" s="113" t="s">
        <v>14</v>
      </c>
      <c r="J5" s="113" t="s">
        <v>15</v>
      </c>
      <c r="K5" s="117" t="s">
        <v>16</v>
      </c>
    </row>
    <row r="6" spans="1:11" ht="50.5" customHeight="1" x14ac:dyDescent="0.25">
      <c r="A6" s="226"/>
      <c r="B6" s="236"/>
      <c r="C6" s="222" t="s">
        <v>17</v>
      </c>
      <c r="D6" s="223"/>
      <c r="E6" s="223"/>
      <c r="F6" s="96"/>
      <c r="G6" s="96"/>
      <c r="H6" s="96">
        <f t="shared" ref="H6:H33" si="0">F6-G6</f>
        <v>0</v>
      </c>
      <c r="I6" s="97" t="s">
        <v>18</v>
      </c>
      <c r="J6" s="97" t="s">
        <v>19</v>
      </c>
      <c r="K6" s="116" t="s">
        <v>20</v>
      </c>
    </row>
    <row r="7" spans="1:11" ht="40.5" customHeight="1" x14ac:dyDescent="0.25">
      <c r="A7" s="226"/>
      <c r="B7" s="236"/>
      <c r="C7" s="223"/>
      <c r="D7" s="223"/>
      <c r="E7" s="223"/>
      <c r="F7" s="96"/>
      <c r="G7" s="96"/>
      <c r="H7" s="96">
        <f t="shared" si="0"/>
        <v>0</v>
      </c>
      <c r="I7" s="97" t="s">
        <v>21</v>
      </c>
      <c r="J7" s="97" t="s">
        <v>19</v>
      </c>
      <c r="K7" s="116" t="s">
        <v>20</v>
      </c>
    </row>
    <row r="8" spans="1:11" ht="47" customHeight="1" x14ac:dyDescent="0.25">
      <c r="A8" s="226"/>
      <c r="B8" s="236"/>
      <c r="C8" s="223"/>
      <c r="D8" s="223"/>
      <c r="E8" s="223"/>
      <c r="F8" s="112">
        <v>0</v>
      </c>
      <c r="G8" s="96">
        <v>0</v>
      </c>
      <c r="H8" s="96">
        <v>0</v>
      </c>
      <c r="I8" s="112" t="s">
        <v>109</v>
      </c>
      <c r="J8" s="112" t="s">
        <v>19</v>
      </c>
      <c r="K8" s="118" t="s">
        <v>20</v>
      </c>
    </row>
    <row r="9" spans="1:11" ht="51.5" customHeight="1" x14ac:dyDescent="0.25">
      <c r="A9" s="226"/>
      <c r="B9" s="236"/>
      <c r="C9" s="223"/>
      <c r="D9" s="223"/>
      <c r="E9" s="223"/>
      <c r="F9" s="112">
        <v>1</v>
      </c>
      <c r="G9" s="96">
        <v>1</v>
      </c>
      <c r="H9" s="96">
        <f t="shared" si="0"/>
        <v>0</v>
      </c>
      <c r="I9" s="112"/>
      <c r="J9" s="112" t="s">
        <v>19</v>
      </c>
      <c r="K9" s="118" t="s">
        <v>22</v>
      </c>
    </row>
    <row r="10" spans="1:11" ht="88.5" customHeight="1" x14ac:dyDescent="0.25">
      <c r="A10" s="226"/>
      <c r="B10" s="236"/>
      <c r="C10" s="223"/>
      <c r="D10" s="223"/>
      <c r="E10" s="223"/>
      <c r="F10" s="112">
        <v>2</v>
      </c>
      <c r="G10" s="96">
        <v>1</v>
      </c>
      <c r="H10" s="96">
        <f t="shared" si="0"/>
        <v>1</v>
      </c>
      <c r="I10" s="112"/>
      <c r="J10" s="112" t="s">
        <v>19</v>
      </c>
      <c r="K10" s="118" t="s">
        <v>23</v>
      </c>
    </row>
    <row r="11" spans="1:11" ht="47.5" customHeight="1" x14ac:dyDescent="0.25">
      <c r="A11" s="226"/>
      <c r="B11" s="236"/>
      <c r="C11" s="223"/>
      <c r="D11" s="223"/>
      <c r="E11" s="223"/>
      <c r="F11" s="112">
        <v>1</v>
      </c>
      <c r="G11" s="96"/>
      <c r="H11" s="96">
        <f t="shared" si="0"/>
        <v>1</v>
      </c>
      <c r="I11" s="112"/>
      <c r="J11" s="112" t="s">
        <v>19</v>
      </c>
      <c r="K11" s="118" t="s">
        <v>24</v>
      </c>
    </row>
    <row r="12" spans="1:11" ht="47" customHeight="1" x14ac:dyDescent="0.25">
      <c r="A12" s="226"/>
      <c r="B12" s="236"/>
      <c r="C12" s="223"/>
      <c r="D12" s="223"/>
      <c r="E12" s="223"/>
      <c r="F12" s="112">
        <v>1</v>
      </c>
      <c r="G12" s="96"/>
      <c r="H12" s="96">
        <f t="shared" si="0"/>
        <v>1</v>
      </c>
      <c r="I12" s="112"/>
      <c r="J12" s="112" t="s">
        <v>19</v>
      </c>
      <c r="K12" s="118" t="s">
        <v>25</v>
      </c>
    </row>
    <row r="13" spans="1:11" ht="50" customHeight="1" x14ac:dyDescent="0.25">
      <c r="A13" s="227"/>
      <c r="B13" s="237"/>
      <c r="C13" s="224"/>
      <c r="D13" s="224"/>
      <c r="E13" s="224"/>
      <c r="F13" s="112">
        <v>1</v>
      </c>
      <c r="G13" s="96"/>
      <c r="H13" s="96">
        <f t="shared" si="0"/>
        <v>1</v>
      </c>
      <c r="I13" s="112"/>
      <c r="J13" s="112" t="s">
        <v>19</v>
      </c>
      <c r="K13" s="118" t="s">
        <v>26</v>
      </c>
    </row>
    <row r="14" spans="1:11" s="43" customFormat="1" ht="25" customHeight="1" x14ac:dyDescent="0.25">
      <c r="A14" s="225">
        <v>4</v>
      </c>
      <c r="B14" s="235" t="s">
        <v>27</v>
      </c>
      <c r="C14" s="98" t="s">
        <v>13</v>
      </c>
      <c r="D14" s="222">
        <v>10</v>
      </c>
      <c r="E14" s="222">
        <v>17</v>
      </c>
      <c r="F14" s="113"/>
      <c r="G14" s="96"/>
      <c r="H14" s="96">
        <f t="shared" si="0"/>
        <v>0</v>
      </c>
      <c r="I14" s="113" t="s">
        <v>28</v>
      </c>
      <c r="J14" s="113" t="s">
        <v>29</v>
      </c>
      <c r="K14" s="117" t="s">
        <v>30</v>
      </c>
    </row>
    <row r="15" spans="1:11" ht="43" customHeight="1" x14ac:dyDescent="0.25">
      <c r="A15" s="226"/>
      <c r="B15" s="236"/>
      <c r="C15" s="222" t="s">
        <v>31</v>
      </c>
      <c r="D15" s="223"/>
      <c r="E15" s="223"/>
      <c r="F15" s="112"/>
      <c r="G15" s="96"/>
      <c r="H15" s="96">
        <f t="shared" si="0"/>
        <v>0</v>
      </c>
      <c r="I15" s="112" t="s">
        <v>32</v>
      </c>
      <c r="J15" s="112" t="s">
        <v>33</v>
      </c>
      <c r="K15" s="118" t="s">
        <v>34</v>
      </c>
    </row>
    <row r="16" spans="1:11" ht="40.5" customHeight="1" x14ac:dyDescent="0.25">
      <c r="A16" s="226"/>
      <c r="B16" s="236"/>
      <c r="C16" s="223"/>
      <c r="D16" s="223"/>
      <c r="E16" s="223"/>
      <c r="F16" s="301">
        <v>13</v>
      </c>
      <c r="G16" s="96">
        <v>0</v>
      </c>
      <c r="H16" s="222">
        <f>F16-G16-G17</f>
        <v>12</v>
      </c>
      <c r="I16" s="119" t="s">
        <v>110</v>
      </c>
      <c r="J16" s="112" t="s">
        <v>33</v>
      </c>
      <c r="K16" s="118" t="s">
        <v>35</v>
      </c>
    </row>
    <row r="17" spans="1:15" ht="36" customHeight="1" x14ac:dyDescent="0.25">
      <c r="A17" s="227"/>
      <c r="B17" s="237"/>
      <c r="C17" s="224"/>
      <c r="D17" s="224"/>
      <c r="E17" s="224"/>
      <c r="F17" s="302"/>
      <c r="G17" s="96">
        <v>1</v>
      </c>
      <c r="H17" s="224"/>
      <c r="I17" s="112"/>
      <c r="J17" s="112" t="s">
        <v>33</v>
      </c>
      <c r="K17" s="118" t="s">
        <v>36</v>
      </c>
      <c r="O17" s="129"/>
    </row>
    <row r="18" spans="1:15" s="43" customFormat="1" ht="38" customHeight="1" x14ac:dyDescent="0.25">
      <c r="A18" s="225">
        <v>5</v>
      </c>
      <c r="B18" s="238" t="s">
        <v>37</v>
      </c>
      <c r="C18" s="98" t="s">
        <v>13</v>
      </c>
      <c r="D18" s="99">
        <v>0</v>
      </c>
      <c r="E18" s="99">
        <v>1</v>
      </c>
      <c r="F18" s="99"/>
      <c r="G18" s="99"/>
      <c r="H18" s="96">
        <f t="shared" si="0"/>
        <v>0</v>
      </c>
      <c r="I18" s="99" t="s">
        <v>38</v>
      </c>
      <c r="J18" s="113" t="s">
        <v>39</v>
      </c>
      <c r="K18" s="117" t="s">
        <v>40</v>
      </c>
    </row>
    <row r="19" spans="1:15" ht="29.5" customHeight="1" x14ac:dyDescent="0.25">
      <c r="A19" s="226"/>
      <c r="B19" s="239"/>
      <c r="C19" s="100" t="s">
        <v>41</v>
      </c>
      <c r="D19" s="96">
        <v>3</v>
      </c>
      <c r="E19" s="96">
        <v>1</v>
      </c>
      <c r="F19" s="96"/>
      <c r="G19" s="96"/>
      <c r="H19" s="96">
        <f t="shared" si="0"/>
        <v>0</v>
      </c>
      <c r="I19" s="96" t="s">
        <v>42</v>
      </c>
      <c r="J19" s="97" t="s">
        <v>43</v>
      </c>
      <c r="K19" s="120" t="s">
        <v>44</v>
      </c>
    </row>
    <row r="20" spans="1:15" ht="36" customHeight="1" x14ac:dyDescent="0.25">
      <c r="A20" s="226"/>
      <c r="B20" s="239"/>
      <c r="C20" s="222" t="s">
        <v>45</v>
      </c>
      <c r="D20" s="96">
        <v>1</v>
      </c>
      <c r="E20" s="222">
        <v>20</v>
      </c>
      <c r="F20" s="99">
        <v>3</v>
      </c>
      <c r="G20" s="99">
        <v>1</v>
      </c>
      <c r="H20" s="96">
        <f t="shared" si="0"/>
        <v>2</v>
      </c>
      <c r="I20" s="96" t="s">
        <v>46</v>
      </c>
      <c r="J20" s="97" t="s">
        <v>47</v>
      </c>
      <c r="K20" s="120" t="s">
        <v>48</v>
      </c>
    </row>
    <row r="21" spans="1:15" ht="45" customHeight="1" x14ac:dyDescent="0.25">
      <c r="A21" s="226"/>
      <c r="B21" s="239"/>
      <c r="C21" s="223"/>
      <c r="D21" s="96">
        <v>1</v>
      </c>
      <c r="E21" s="223"/>
      <c r="F21" s="99">
        <v>4</v>
      </c>
      <c r="G21" s="96">
        <v>2</v>
      </c>
      <c r="H21" s="96">
        <f t="shared" si="0"/>
        <v>2</v>
      </c>
      <c r="I21" s="96" t="s">
        <v>49</v>
      </c>
      <c r="J21" s="97" t="s">
        <v>47</v>
      </c>
      <c r="K21" s="120" t="s">
        <v>50</v>
      </c>
    </row>
    <row r="22" spans="1:15" ht="23" customHeight="1" x14ac:dyDescent="0.25">
      <c r="A22" s="226"/>
      <c r="B22" s="239"/>
      <c r="C22" s="223"/>
      <c r="D22" s="96">
        <v>3</v>
      </c>
      <c r="E22" s="223"/>
      <c r="F22" s="99">
        <v>6</v>
      </c>
      <c r="G22" s="96">
        <v>2</v>
      </c>
      <c r="H22" s="96">
        <f t="shared" si="0"/>
        <v>4</v>
      </c>
      <c r="I22" s="96" t="s">
        <v>111</v>
      </c>
      <c r="J22" s="97" t="s">
        <v>47</v>
      </c>
      <c r="K22" s="120" t="s">
        <v>51</v>
      </c>
    </row>
    <row r="23" spans="1:15" ht="23" customHeight="1" x14ac:dyDescent="0.25">
      <c r="A23" s="226"/>
      <c r="B23" s="239"/>
      <c r="C23" s="223"/>
      <c r="D23" s="96">
        <v>1</v>
      </c>
      <c r="E23" s="223"/>
      <c r="F23" s="99">
        <v>2</v>
      </c>
      <c r="G23" s="96">
        <v>1</v>
      </c>
      <c r="H23" s="96">
        <f t="shared" si="0"/>
        <v>1</v>
      </c>
      <c r="I23" s="96"/>
      <c r="J23" s="97" t="s">
        <v>47</v>
      </c>
      <c r="K23" s="120" t="s">
        <v>52</v>
      </c>
    </row>
    <row r="24" spans="1:15" ht="23" customHeight="1" x14ac:dyDescent="0.25">
      <c r="A24" s="226"/>
      <c r="B24" s="239"/>
      <c r="C24" s="299"/>
      <c r="D24" s="96">
        <v>1</v>
      </c>
      <c r="E24" s="224"/>
      <c r="F24" s="99">
        <v>3</v>
      </c>
      <c r="G24" s="96"/>
      <c r="H24" s="96">
        <f t="shared" si="0"/>
        <v>3</v>
      </c>
      <c r="I24" s="96"/>
      <c r="J24" s="97" t="s">
        <v>47</v>
      </c>
      <c r="K24" s="121" t="s">
        <v>53</v>
      </c>
    </row>
    <row r="25" spans="1:15" ht="69.5" customHeight="1" x14ac:dyDescent="0.25">
      <c r="A25" s="226"/>
      <c r="B25" s="239"/>
      <c r="C25" s="101" t="s">
        <v>54</v>
      </c>
      <c r="D25" s="96">
        <v>8</v>
      </c>
      <c r="E25" s="96">
        <v>12</v>
      </c>
      <c r="F25" s="96">
        <v>11</v>
      </c>
      <c r="G25" s="96"/>
      <c r="H25" s="96">
        <f t="shared" si="0"/>
        <v>11</v>
      </c>
      <c r="I25" s="96" t="s">
        <v>55</v>
      </c>
      <c r="J25" s="97" t="s">
        <v>47</v>
      </c>
      <c r="K25" s="120" t="s">
        <v>56</v>
      </c>
    </row>
    <row r="26" spans="1:15" ht="26" customHeight="1" x14ac:dyDescent="0.25">
      <c r="A26" s="226"/>
      <c r="B26" s="239"/>
      <c r="C26" s="101" t="s">
        <v>57</v>
      </c>
      <c r="D26" s="96">
        <v>2</v>
      </c>
      <c r="E26" s="96">
        <v>1</v>
      </c>
      <c r="F26" s="96">
        <v>1</v>
      </c>
      <c r="G26" s="96"/>
      <c r="H26" s="96">
        <f t="shared" si="0"/>
        <v>1</v>
      </c>
      <c r="I26" s="96"/>
      <c r="J26" s="97"/>
      <c r="K26" s="120"/>
    </row>
    <row r="27" spans="1:15" ht="19" customHeight="1" x14ac:dyDescent="0.25">
      <c r="A27" s="227"/>
      <c r="B27" s="240"/>
      <c r="C27" s="101" t="s">
        <v>58</v>
      </c>
      <c r="D27" s="102">
        <v>0</v>
      </c>
      <c r="E27" s="102">
        <v>8</v>
      </c>
      <c r="F27" s="102">
        <v>8</v>
      </c>
      <c r="G27" s="102"/>
      <c r="H27" s="96">
        <f t="shared" si="0"/>
        <v>8</v>
      </c>
      <c r="I27" s="102"/>
      <c r="J27" s="97" t="s">
        <v>59</v>
      </c>
      <c r="K27" s="120" t="s">
        <v>60</v>
      </c>
    </row>
    <row r="28" spans="1:15" ht="44" customHeight="1" x14ac:dyDescent="0.25">
      <c r="A28" s="225">
        <v>6</v>
      </c>
      <c r="B28" s="222" t="s">
        <v>61</v>
      </c>
      <c r="C28" s="231" t="s">
        <v>62</v>
      </c>
      <c r="D28" s="96">
        <v>0</v>
      </c>
      <c r="E28" s="222">
        <v>3</v>
      </c>
      <c r="F28" s="97"/>
      <c r="G28" s="96"/>
      <c r="H28" s="96">
        <f t="shared" si="0"/>
        <v>0</v>
      </c>
      <c r="I28" s="97" t="s">
        <v>63</v>
      </c>
      <c r="J28" s="97" t="s">
        <v>64</v>
      </c>
      <c r="K28" s="120" t="s">
        <v>65</v>
      </c>
    </row>
    <row r="29" spans="1:15" ht="40.5" customHeight="1" x14ac:dyDescent="0.25">
      <c r="A29" s="226"/>
      <c r="B29" s="223"/>
      <c r="C29" s="223"/>
      <c r="D29" s="96">
        <v>3</v>
      </c>
      <c r="E29" s="223"/>
      <c r="F29" s="96">
        <v>1</v>
      </c>
      <c r="G29" s="96"/>
      <c r="H29" s="96">
        <f t="shared" si="0"/>
        <v>1</v>
      </c>
      <c r="I29" s="97"/>
      <c r="J29" s="96" t="s">
        <v>66</v>
      </c>
      <c r="K29" s="120" t="s">
        <v>67</v>
      </c>
    </row>
    <row r="30" spans="1:15" ht="36.5" customHeight="1" x14ac:dyDescent="0.25">
      <c r="A30" s="227"/>
      <c r="B30" s="224"/>
      <c r="C30" s="224"/>
      <c r="D30" s="96">
        <v>10</v>
      </c>
      <c r="E30" s="224"/>
      <c r="F30" s="96">
        <v>1</v>
      </c>
      <c r="G30" s="96"/>
      <c r="H30" s="96">
        <f t="shared" si="0"/>
        <v>1</v>
      </c>
      <c r="I30" s="97"/>
      <c r="J30" s="96" t="s">
        <v>68</v>
      </c>
      <c r="K30" s="120" t="s">
        <v>69</v>
      </c>
    </row>
    <row r="31" spans="1:15" ht="30.5" customHeight="1" x14ac:dyDescent="0.25">
      <c r="A31" s="225">
        <v>7</v>
      </c>
      <c r="B31" s="222" t="s">
        <v>70</v>
      </c>
      <c r="C31" s="222" t="s">
        <v>71</v>
      </c>
      <c r="D31" s="97">
        <v>0</v>
      </c>
      <c r="E31" s="225">
        <v>5</v>
      </c>
      <c r="F31" s="97">
        <v>0</v>
      </c>
      <c r="G31" s="97"/>
      <c r="H31" s="96">
        <f t="shared" si="0"/>
        <v>0</v>
      </c>
      <c r="I31" s="97" t="s">
        <v>72</v>
      </c>
      <c r="J31" s="97" t="s">
        <v>73</v>
      </c>
      <c r="K31" s="120" t="s">
        <v>74</v>
      </c>
    </row>
    <row r="32" spans="1:15" ht="17.5" x14ac:dyDescent="0.25">
      <c r="A32" s="226"/>
      <c r="B32" s="223"/>
      <c r="C32" s="223"/>
      <c r="D32" s="97">
        <v>2</v>
      </c>
      <c r="E32" s="226"/>
      <c r="F32" s="97">
        <v>0</v>
      </c>
      <c r="G32" s="97"/>
      <c r="H32" s="96">
        <f t="shared" si="0"/>
        <v>0</v>
      </c>
      <c r="I32" s="122" t="s">
        <v>75</v>
      </c>
      <c r="J32" s="122" t="s">
        <v>76</v>
      </c>
      <c r="K32" s="121" t="s">
        <v>77</v>
      </c>
    </row>
    <row r="33" spans="1:11" ht="17.5" x14ac:dyDescent="0.25">
      <c r="A33" s="226"/>
      <c r="B33" s="223"/>
      <c r="C33" s="223"/>
      <c r="D33" s="97">
        <v>0</v>
      </c>
      <c r="E33" s="226"/>
      <c r="F33" s="97">
        <v>0</v>
      </c>
      <c r="G33" s="97"/>
      <c r="H33" s="96">
        <f t="shared" si="0"/>
        <v>0</v>
      </c>
      <c r="I33" s="97" t="s">
        <v>78</v>
      </c>
      <c r="J33" s="97" t="s">
        <v>79</v>
      </c>
      <c r="K33" s="120" t="s">
        <v>80</v>
      </c>
    </row>
    <row r="34" spans="1:11" ht="17.5" x14ac:dyDescent="0.25">
      <c r="A34" s="226"/>
      <c r="B34" s="223"/>
      <c r="C34" s="223"/>
      <c r="D34" s="103">
        <v>0</v>
      </c>
      <c r="E34" s="226"/>
      <c r="F34" s="97">
        <v>0</v>
      </c>
      <c r="G34" s="97"/>
      <c r="H34" s="97">
        <v>0</v>
      </c>
      <c r="I34" s="96" t="s">
        <v>81</v>
      </c>
      <c r="J34" s="97" t="s">
        <v>82</v>
      </c>
      <c r="K34" s="123" t="s">
        <v>83</v>
      </c>
    </row>
    <row r="35" spans="1:11" ht="17.5" x14ac:dyDescent="0.25">
      <c r="A35" s="227"/>
      <c r="B35" s="224"/>
      <c r="C35" s="224"/>
      <c r="D35" s="104">
        <v>0</v>
      </c>
      <c r="E35" s="227"/>
      <c r="F35" s="97">
        <v>1</v>
      </c>
      <c r="G35" s="97"/>
      <c r="H35" s="97">
        <v>1</v>
      </c>
      <c r="I35" s="124"/>
      <c r="J35" s="97" t="s">
        <v>84</v>
      </c>
      <c r="K35" s="125" t="s">
        <v>112</v>
      </c>
    </row>
    <row r="36" spans="1:11" ht="17.5" customHeight="1" x14ac:dyDescent="0.25">
      <c r="A36" s="218" t="s">
        <v>86</v>
      </c>
      <c r="B36" s="219"/>
      <c r="C36" s="220"/>
      <c r="D36" s="105">
        <f>SUM(D5:D35)</f>
        <v>50</v>
      </c>
      <c r="E36" s="105">
        <f>SUM(E3:E35)</f>
        <v>80</v>
      </c>
      <c r="F36" s="105">
        <f>SUM(F5:F35)</f>
        <v>60</v>
      </c>
      <c r="G36" s="105">
        <f>SUM(G5:G35)</f>
        <v>9</v>
      </c>
      <c r="H36" s="105">
        <f>SUM(H5:H35)</f>
        <v>51</v>
      </c>
      <c r="I36" s="105">
        <v>22</v>
      </c>
      <c r="J36" s="124"/>
      <c r="K36" s="123"/>
    </row>
    <row r="37" spans="1:11" ht="29" customHeight="1" x14ac:dyDescent="0.25">
      <c r="A37" s="106"/>
      <c r="B37" s="107"/>
      <c r="C37" s="108"/>
      <c r="D37" s="106"/>
      <c r="E37" s="106"/>
      <c r="F37" s="106"/>
      <c r="G37" s="106"/>
      <c r="H37" s="106"/>
      <c r="I37" s="106"/>
      <c r="J37" s="106"/>
      <c r="K37" s="107"/>
    </row>
    <row r="38" spans="1:11" ht="39.5" customHeight="1" x14ac:dyDescent="0.25">
      <c r="A38" s="221"/>
      <c r="B38" s="221"/>
      <c r="C38" s="221"/>
      <c r="D38" s="221"/>
      <c r="E38" s="297" t="s">
        <v>94</v>
      </c>
      <c r="F38" s="297"/>
      <c r="G38" s="297"/>
      <c r="H38" s="297"/>
      <c r="I38" s="114">
        <f>E36</f>
        <v>80</v>
      </c>
      <c r="J38" s="109"/>
      <c r="K38" s="126"/>
    </row>
    <row r="39" spans="1:11" ht="31.5" customHeight="1" x14ac:dyDescent="0.25">
      <c r="A39" s="221"/>
      <c r="B39" s="221"/>
      <c r="C39" s="221"/>
      <c r="D39" s="221"/>
      <c r="E39" s="297" t="s">
        <v>95</v>
      </c>
      <c r="F39" s="297"/>
      <c r="G39" s="297"/>
      <c r="H39" s="297"/>
      <c r="I39" s="114">
        <f>I36</f>
        <v>22</v>
      </c>
      <c r="J39" s="109"/>
      <c r="K39" s="127"/>
    </row>
    <row r="40" spans="1:11" ht="35.5" customHeight="1" x14ac:dyDescent="0.25">
      <c r="A40" s="109"/>
      <c r="B40" s="110"/>
      <c r="C40" s="111"/>
      <c r="D40" s="109"/>
      <c r="E40" s="297" t="s">
        <v>113</v>
      </c>
      <c r="F40" s="297"/>
      <c r="G40" s="297"/>
      <c r="H40" s="297"/>
      <c r="I40" s="114">
        <f>G36</f>
        <v>9</v>
      </c>
      <c r="J40" s="109"/>
      <c r="K40" s="109"/>
    </row>
    <row r="41" spans="1:11" ht="38" customHeight="1" x14ac:dyDescent="0.25">
      <c r="A41" s="109"/>
      <c r="B41" s="110"/>
      <c r="C41" s="111"/>
      <c r="D41" s="109"/>
      <c r="E41" s="298" t="s">
        <v>114</v>
      </c>
      <c r="F41" s="298"/>
      <c r="G41" s="298"/>
      <c r="H41" s="298"/>
      <c r="I41" s="128">
        <f>I38-I39-I40</f>
        <v>49</v>
      </c>
      <c r="J41" s="109"/>
      <c r="K41" s="109"/>
    </row>
  </sheetData>
  <sheetProtection formatCells="0" insertHyperlinks="0" autoFilter="0"/>
  <mergeCells count="32">
    <mergeCell ref="A1:K1"/>
    <mergeCell ref="A36:C36"/>
    <mergeCell ref="A38:D38"/>
    <mergeCell ref="E38:H38"/>
    <mergeCell ref="A39:D39"/>
    <mergeCell ref="E39:H39"/>
    <mergeCell ref="C31:C35"/>
    <mergeCell ref="D5:D13"/>
    <mergeCell ref="D14:D17"/>
    <mergeCell ref="E5:E13"/>
    <mergeCell ref="E14:E17"/>
    <mergeCell ref="E20:E24"/>
    <mergeCell ref="E28:E30"/>
    <mergeCell ref="E31:E35"/>
    <mergeCell ref="F16:F17"/>
    <mergeCell ref="H16:H17"/>
    <mergeCell ref="E40:H40"/>
    <mergeCell ref="E41:H41"/>
    <mergeCell ref="A5:A13"/>
    <mergeCell ref="A14:A17"/>
    <mergeCell ref="A18:A27"/>
    <mergeCell ref="A28:A30"/>
    <mergeCell ref="A31:A35"/>
    <mergeCell ref="B5:B13"/>
    <mergeCell ref="B14:B17"/>
    <mergeCell ref="B18:B27"/>
    <mergeCell ref="B28:B30"/>
    <mergeCell ref="B31:B35"/>
    <mergeCell ref="C6:C13"/>
    <mergeCell ref="C15:C17"/>
    <mergeCell ref="C20:C24"/>
    <mergeCell ref="C28:C30"/>
  </mergeCells>
  <phoneticPr fontId="34" type="noConversion"/>
  <pageMargins left="0.70866141732283505" right="0.70866141732283505" top="0.59055118110236204" bottom="0.98425196850393704" header="0.31496062992126" footer="0.31496062992126"/>
  <pageSetup paperSize="9" scale="80"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0000"/>
  </sheetPr>
  <dimension ref="A1:K40"/>
  <sheetViews>
    <sheetView zoomScale="70" zoomScaleNormal="70" workbookViewId="0">
      <pane xSplit="3" ySplit="2" topLeftCell="D31" activePane="bottomRight" state="frozen"/>
      <selection pane="topRight"/>
      <selection pane="bottomLeft"/>
      <selection pane="bottomRight" activeCell="J39" sqref="J39"/>
    </sheetView>
  </sheetViews>
  <sheetFormatPr defaultColWidth="9" defaultRowHeight="14" x14ac:dyDescent="0.25"/>
  <cols>
    <col min="1" max="1" width="2.90625" customWidth="1"/>
    <col min="2" max="2" width="9.6328125" style="75" customWidth="1"/>
    <col min="3" max="3" width="19.1796875" style="76" customWidth="1"/>
    <col min="4" max="4" width="9.90625" customWidth="1"/>
    <col min="5" max="5" width="9.08984375" customWidth="1"/>
    <col min="6" max="6" width="9.54296875" customWidth="1"/>
    <col min="7" max="7" width="7.36328125" customWidth="1"/>
    <col min="8" max="8" width="8.81640625" customWidth="1"/>
    <col min="9" max="9" width="10.7265625" customWidth="1"/>
    <col min="10" max="10" width="14.81640625" style="75" customWidth="1"/>
    <col min="11" max="11" width="45" customWidth="1"/>
  </cols>
  <sheetData>
    <row r="1" spans="1:11" ht="44" customHeight="1" x14ac:dyDescent="0.25">
      <c r="A1" s="249" t="s">
        <v>115</v>
      </c>
      <c r="B1" s="249"/>
      <c r="C1" s="249"/>
      <c r="D1" s="249"/>
      <c r="E1" s="249"/>
      <c r="F1" s="249"/>
      <c r="G1" s="249"/>
      <c r="H1" s="249"/>
      <c r="I1" s="249"/>
      <c r="J1" s="249"/>
      <c r="K1" s="249"/>
    </row>
    <row r="2" spans="1:11" ht="87" customHeight="1" x14ac:dyDescent="0.25">
      <c r="A2" s="44"/>
      <c r="B2" s="46" t="s">
        <v>91</v>
      </c>
      <c r="C2" s="77" t="s">
        <v>3</v>
      </c>
      <c r="D2" s="46" t="s">
        <v>4</v>
      </c>
      <c r="E2" s="46" t="s">
        <v>5</v>
      </c>
      <c r="F2" s="46" t="s">
        <v>6</v>
      </c>
      <c r="G2" s="46" t="s">
        <v>7</v>
      </c>
      <c r="H2" s="46" t="s">
        <v>8</v>
      </c>
      <c r="I2" s="44" t="s">
        <v>9</v>
      </c>
      <c r="J2" s="46" t="s">
        <v>10</v>
      </c>
      <c r="K2" s="44" t="s">
        <v>11</v>
      </c>
    </row>
    <row r="3" spans="1:11" s="43" customFormat="1" ht="45" x14ac:dyDescent="0.25">
      <c r="A3" s="304">
        <v>1</v>
      </c>
      <c r="B3" s="306" t="s">
        <v>12</v>
      </c>
      <c r="C3" s="78" t="s">
        <v>13</v>
      </c>
      <c r="D3" s="243">
        <v>5</v>
      </c>
      <c r="E3" s="303">
        <v>10</v>
      </c>
      <c r="F3" s="49"/>
      <c r="G3" s="49"/>
      <c r="H3" s="49">
        <f>F3-G3</f>
        <v>0</v>
      </c>
      <c r="I3" s="61" t="s">
        <v>14</v>
      </c>
      <c r="J3" s="65" t="s">
        <v>15</v>
      </c>
      <c r="K3" s="65" t="s">
        <v>116</v>
      </c>
    </row>
    <row r="4" spans="1:11" ht="45" x14ac:dyDescent="0.25">
      <c r="A4" s="304"/>
      <c r="B4" s="306"/>
      <c r="C4" s="256" t="s">
        <v>17</v>
      </c>
      <c r="D4" s="245"/>
      <c r="E4" s="303"/>
      <c r="F4" s="49"/>
      <c r="G4" s="49"/>
      <c r="H4" s="49">
        <f t="shared" ref="H4:H31" si="0">F4-G4</f>
        <v>0</v>
      </c>
      <c r="I4" s="47" t="s">
        <v>18</v>
      </c>
      <c r="J4" s="71" t="s">
        <v>19</v>
      </c>
      <c r="K4" s="67" t="s">
        <v>20</v>
      </c>
    </row>
    <row r="5" spans="1:11" ht="45" x14ac:dyDescent="0.25">
      <c r="A5" s="304"/>
      <c r="B5" s="306"/>
      <c r="C5" s="257"/>
      <c r="D5" s="245"/>
      <c r="E5" s="303"/>
      <c r="F5" s="49"/>
      <c r="G5" s="49"/>
      <c r="H5" s="49">
        <f t="shared" si="0"/>
        <v>0</v>
      </c>
      <c r="I5" s="47" t="s">
        <v>21</v>
      </c>
      <c r="J5" s="71" t="s">
        <v>19</v>
      </c>
      <c r="K5" s="67" t="s">
        <v>20</v>
      </c>
    </row>
    <row r="6" spans="1:11" ht="45" x14ac:dyDescent="0.25">
      <c r="A6" s="304"/>
      <c r="B6" s="306"/>
      <c r="C6" s="257"/>
      <c r="D6" s="245"/>
      <c r="E6" s="303"/>
      <c r="F6" s="59">
        <v>1</v>
      </c>
      <c r="G6" s="49">
        <v>1</v>
      </c>
      <c r="H6" s="49">
        <f t="shared" si="0"/>
        <v>0</v>
      </c>
      <c r="I6" s="59"/>
      <c r="J6" s="69" t="s">
        <v>19</v>
      </c>
      <c r="K6" s="69" t="s">
        <v>20</v>
      </c>
    </row>
    <row r="7" spans="1:11" ht="45" x14ac:dyDescent="0.25">
      <c r="A7" s="304"/>
      <c r="B7" s="306"/>
      <c r="C7" s="257"/>
      <c r="D7" s="245"/>
      <c r="E7" s="303"/>
      <c r="F7" s="59">
        <v>1</v>
      </c>
      <c r="G7" s="49">
        <v>1</v>
      </c>
      <c r="H7" s="49">
        <f t="shared" si="0"/>
        <v>0</v>
      </c>
      <c r="I7" s="59"/>
      <c r="J7" s="69" t="s">
        <v>19</v>
      </c>
      <c r="K7" s="70" t="s">
        <v>117</v>
      </c>
    </row>
    <row r="8" spans="1:11" ht="60" x14ac:dyDescent="0.25">
      <c r="A8" s="304"/>
      <c r="B8" s="306"/>
      <c r="C8" s="257"/>
      <c r="D8" s="245"/>
      <c r="E8" s="303"/>
      <c r="F8" s="59">
        <v>2</v>
      </c>
      <c r="G8" s="49"/>
      <c r="H8" s="49">
        <f t="shared" si="0"/>
        <v>2</v>
      </c>
      <c r="I8" s="59"/>
      <c r="J8" s="84" t="s">
        <v>19</v>
      </c>
      <c r="K8" s="70" t="s">
        <v>23</v>
      </c>
    </row>
    <row r="9" spans="1:11" ht="30" x14ac:dyDescent="0.25">
      <c r="A9" s="304"/>
      <c r="B9" s="306"/>
      <c r="C9" s="257"/>
      <c r="D9" s="245"/>
      <c r="E9" s="303"/>
      <c r="F9" s="59">
        <v>1</v>
      </c>
      <c r="G9" s="49"/>
      <c r="H9" s="49">
        <f t="shared" si="0"/>
        <v>1</v>
      </c>
      <c r="I9" s="59"/>
      <c r="J9" s="84" t="s">
        <v>19</v>
      </c>
      <c r="K9" s="69" t="s">
        <v>24</v>
      </c>
    </row>
    <row r="10" spans="1:11" ht="45" x14ac:dyDescent="0.25">
      <c r="A10" s="304"/>
      <c r="B10" s="306"/>
      <c r="C10" s="257"/>
      <c r="D10" s="245"/>
      <c r="E10" s="303"/>
      <c r="F10" s="59">
        <v>1</v>
      </c>
      <c r="G10" s="49"/>
      <c r="H10" s="49">
        <f t="shared" si="0"/>
        <v>1</v>
      </c>
      <c r="I10" s="59"/>
      <c r="J10" s="84" t="s">
        <v>19</v>
      </c>
      <c r="K10" s="69" t="s">
        <v>25</v>
      </c>
    </row>
    <row r="11" spans="1:11" ht="45" x14ac:dyDescent="0.25">
      <c r="A11" s="304"/>
      <c r="B11" s="306"/>
      <c r="C11" s="257"/>
      <c r="D11" s="244"/>
      <c r="E11" s="303"/>
      <c r="F11" s="60">
        <v>1</v>
      </c>
      <c r="G11" s="49"/>
      <c r="H11" s="49">
        <f t="shared" si="0"/>
        <v>1</v>
      </c>
      <c r="I11" s="60"/>
      <c r="J11" s="84" t="s">
        <v>19</v>
      </c>
      <c r="K11" s="69" t="s">
        <v>118</v>
      </c>
    </row>
    <row r="12" spans="1:11" s="43" customFormat="1" ht="15" x14ac:dyDescent="0.25">
      <c r="A12" s="304">
        <v>2</v>
      </c>
      <c r="B12" s="306" t="s">
        <v>27</v>
      </c>
      <c r="C12" s="78" t="s">
        <v>13</v>
      </c>
      <c r="D12" s="49">
        <v>0</v>
      </c>
      <c r="E12" s="303">
        <v>17</v>
      </c>
      <c r="F12" s="61"/>
      <c r="G12" s="49"/>
      <c r="H12" s="49">
        <f t="shared" si="0"/>
        <v>0</v>
      </c>
      <c r="I12" s="61" t="s">
        <v>28</v>
      </c>
      <c r="J12" s="50" t="s">
        <v>29</v>
      </c>
      <c r="K12" s="65" t="s">
        <v>30</v>
      </c>
    </row>
    <row r="13" spans="1:11" ht="15" x14ac:dyDescent="0.25">
      <c r="A13" s="304"/>
      <c r="B13" s="306"/>
      <c r="C13" s="256" t="s">
        <v>31</v>
      </c>
      <c r="D13" s="49">
        <v>0</v>
      </c>
      <c r="E13" s="303"/>
      <c r="F13" s="59"/>
      <c r="G13" s="49"/>
      <c r="H13" s="49">
        <f t="shared" si="0"/>
        <v>0</v>
      </c>
      <c r="I13" s="59" t="s">
        <v>32</v>
      </c>
      <c r="J13" s="84" t="s">
        <v>33</v>
      </c>
      <c r="K13" s="69" t="s">
        <v>34</v>
      </c>
    </row>
    <row r="14" spans="1:11" ht="15" x14ac:dyDescent="0.25">
      <c r="A14" s="304"/>
      <c r="B14" s="306"/>
      <c r="C14" s="257"/>
      <c r="D14" s="49">
        <v>5</v>
      </c>
      <c r="E14" s="303"/>
      <c r="F14" s="241">
        <v>15</v>
      </c>
      <c r="G14" s="49">
        <v>1</v>
      </c>
      <c r="H14" s="243">
        <f t="shared" si="0"/>
        <v>14</v>
      </c>
      <c r="I14" s="59"/>
      <c r="J14" s="84" t="s">
        <v>33</v>
      </c>
      <c r="K14" s="69" t="s">
        <v>35</v>
      </c>
    </row>
    <row r="15" spans="1:11" ht="29.5" customHeight="1" x14ac:dyDescent="0.25">
      <c r="A15" s="304"/>
      <c r="B15" s="306"/>
      <c r="C15" s="257"/>
      <c r="D15" s="49">
        <v>5</v>
      </c>
      <c r="E15" s="303"/>
      <c r="F15" s="242"/>
      <c r="G15" s="49"/>
      <c r="H15" s="244"/>
      <c r="I15" s="59"/>
      <c r="J15" s="84" t="s">
        <v>33</v>
      </c>
      <c r="K15" s="69" t="s">
        <v>36</v>
      </c>
    </row>
    <row r="16" spans="1:11" s="43" customFormat="1" ht="15" x14ac:dyDescent="0.25">
      <c r="A16" s="246">
        <v>3</v>
      </c>
      <c r="B16" s="243" t="s">
        <v>37</v>
      </c>
      <c r="C16" s="78" t="s">
        <v>13</v>
      </c>
      <c r="D16" s="50">
        <v>0</v>
      </c>
      <c r="E16" s="50">
        <v>1</v>
      </c>
      <c r="F16" s="50"/>
      <c r="G16" s="50"/>
      <c r="H16" s="49">
        <f t="shared" si="0"/>
        <v>0</v>
      </c>
      <c r="I16" s="50" t="s">
        <v>38</v>
      </c>
      <c r="J16" s="50" t="s">
        <v>39</v>
      </c>
      <c r="K16" s="65" t="s">
        <v>40</v>
      </c>
    </row>
    <row r="17" spans="1:11" ht="15" x14ac:dyDescent="0.25">
      <c r="A17" s="247"/>
      <c r="B17" s="245"/>
      <c r="C17" s="79" t="s">
        <v>41</v>
      </c>
      <c r="D17" s="49">
        <v>3</v>
      </c>
      <c r="E17" s="49">
        <v>1</v>
      </c>
      <c r="F17" s="49"/>
      <c r="G17" s="49"/>
      <c r="H17" s="49">
        <f t="shared" si="0"/>
        <v>0</v>
      </c>
      <c r="I17" s="49" t="s">
        <v>42</v>
      </c>
      <c r="J17" s="49" t="s">
        <v>43</v>
      </c>
      <c r="K17" s="71" t="s">
        <v>44</v>
      </c>
    </row>
    <row r="18" spans="1:11" ht="15" x14ac:dyDescent="0.25">
      <c r="A18" s="247"/>
      <c r="B18" s="245"/>
      <c r="C18" s="257" t="s">
        <v>45</v>
      </c>
      <c r="D18" s="49">
        <v>1</v>
      </c>
      <c r="E18" s="303">
        <v>20</v>
      </c>
      <c r="F18" s="50">
        <v>3</v>
      </c>
      <c r="G18" s="50">
        <v>1</v>
      </c>
      <c r="H18" s="49">
        <f t="shared" si="0"/>
        <v>2</v>
      </c>
      <c r="I18" s="49" t="s">
        <v>46</v>
      </c>
      <c r="J18" s="49" t="s">
        <v>47</v>
      </c>
      <c r="K18" s="71" t="s">
        <v>48</v>
      </c>
    </row>
    <row r="19" spans="1:11" ht="30" x14ac:dyDescent="0.25">
      <c r="A19" s="247"/>
      <c r="B19" s="245"/>
      <c r="C19" s="257"/>
      <c r="D19" s="49">
        <v>1</v>
      </c>
      <c r="E19" s="303"/>
      <c r="F19" s="50">
        <v>4</v>
      </c>
      <c r="G19" s="49">
        <v>2</v>
      </c>
      <c r="H19" s="49">
        <f t="shared" si="0"/>
        <v>2</v>
      </c>
      <c r="I19" s="49" t="s">
        <v>49</v>
      </c>
      <c r="J19" s="49" t="s">
        <v>47</v>
      </c>
      <c r="K19" s="71" t="s">
        <v>50</v>
      </c>
    </row>
    <row r="20" spans="1:11" ht="15" x14ac:dyDescent="0.25">
      <c r="A20" s="247"/>
      <c r="B20" s="245"/>
      <c r="C20" s="257"/>
      <c r="D20" s="49">
        <v>3</v>
      </c>
      <c r="E20" s="303"/>
      <c r="F20" s="50">
        <v>7</v>
      </c>
      <c r="G20" s="49">
        <v>3</v>
      </c>
      <c r="H20" s="49">
        <f t="shared" si="0"/>
        <v>4</v>
      </c>
      <c r="I20" s="49"/>
      <c r="J20" s="49" t="s">
        <v>47</v>
      </c>
      <c r="K20" s="71" t="s">
        <v>51</v>
      </c>
    </row>
    <row r="21" spans="1:11" ht="15" x14ac:dyDescent="0.25">
      <c r="A21" s="247"/>
      <c r="B21" s="245"/>
      <c r="C21" s="257"/>
      <c r="D21" s="49">
        <v>1</v>
      </c>
      <c r="E21" s="303"/>
      <c r="F21" s="50">
        <v>1</v>
      </c>
      <c r="G21" s="49"/>
      <c r="H21" s="49">
        <f t="shared" si="0"/>
        <v>1</v>
      </c>
      <c r="I21" s="49"/>
      <c r="J21" s="49" t="s">
        <v>47</v>
      </c>
      <c r="K21" s="71" t="s">
        <v>52</v>
      </c>
    </row>
    <row r="22" spans="1:11" ht="15" x14ac:dyDescent="0.25">
      <c r="A22" s="247"/>
      <c r="B22" s="245"/>
      <c r="C22" s="257"/>
      <c r="D22" s="49">
        <v>1</v>
      </c>
      <c r="E22" s="303"/>
      <c r="F22" s="50">
        <v>2</v>
      </c>
      <c r="G22" s="49"/>
      <c r="H22" s="49">
        <f t="shared" si="0"/>
        <v>2</v>
      </c>
      <c r="I22" s="49"/>
      <c r="J22" s="49" t="s">
        <v>47</v>
      </c>
      <c r="K22" s="85" t="s">
        <v>53</v>
      </c>
    </row>
    <row r="23" spans="1:11" ht="45" x14ac:dyDescent="0.25">
      <c r="A23" s="247"/>
      <c r="B23" s="257"/>
      <c r="C23" s="80" t="s">
        <v>54</v>
      </c>
      <c r="D23" s="49">
        <v>8</v>
      </c>
      <c r="E23" s="49">
        <v>12</v>
      </c>
      <c r="F23" s="49">
        <v>11</v>
      </c>
      <c r="G23" s="49"/>
      <c r="H23" s="49">
        <f t="shared" si="0"/>
        <v>11</v>
      </c>
      <c r="I23" s="49" t="s">
        <v>55</v>
      </c>
      <c r="J23" s="49" t="s">
        <v>47</v>
      </c>
      <c r="K23" s="71" t="s">
        <v>56</v>
      </c>
    </row>
    <row r="24" spans="1:11" ht="15" x14ac:dyDescent="0.25">
      <c r="A24" s="247"/>
      <c r="B24" s="257"/>
      <c r="C24" s="80" t="s">
        <v>57</v>
      </c>
      <c r="D24" s="49">
        <v>2</v>
      </c>
      <c r="E24" s="49">
        <v>1</v>
      </c>
      <c r="F24" s="49">
        <v>1</v>
      </c>
      <c r="G24" s="49"/>
      <c r="H24" s="49">
        <f t="shared" si="0"/>
        <v>1</v>
      </c>
      <c r="I24" s="49"/>
      <c r="J24" s="49"/>
      <c r="K24" s="71"/>
    </row>
    <row r="25" spans="1:11" ht="15" x14ac:dyDescent="0.25">
      <c r="A25" s="248"/>
      <c r="B25" s="258"/>
      <c r="C25" s="80" t="s">
        <v>58</v>
      </c>
      <c r="D25" s="53">
        <v>0</v>
      </c>
      <c r="E25" s="53">
        <v>10</v>
      </c>
      <c r="F25" s="53">
        <v>10</v>
      </c>
      <c r="G25" s="53"/>
      <c r="H25" s="49">
        <f t="shared" si="0"/>
        <v>10</v>
      </c>
      <c r="I25" s="53"/>
      <c r="J25" s="49" t="s">
        <v>59</v>
      </c>
      <c r="K25" s="71" t="s">
        <v>60</v>
      </c>
    </row>
    <row r="26" spans="1:11" ht="30" x14ac:dyDescent="0.25">
      <c r="A26" s="246">
        <v>4</v>
      </c>
      <c r="B26" s="243" t="s">
        <v>61</v>
      </c>
      <c r="C26" s="257" t="s">
        <v>62</v>
      </c>
      <c r="D26" s="49">
        <v>0</v>
      </c>
      <c r="E26" s="303">
        <v>3</v>
      </c>
      <c r="F26" s="47"/>
      <c r="G26" s="49"/>
      <c r="H26" s="49">
        <f t="shared" si="0"/>
        <v>0</v>
      </c>
      <c r="I26" s="47" t="s">
        <v>63</v>
      </c>
      <c r="J26" s="49" t="s">
        <v>64</v>
      </c>
      <c r="K26" s="71" t="s">
        <v>65</v>
      </c>
    </row>
    <row r="27" spans="1:11" ht="30" x14ac:dyDescent="0.25">
      <c r="A27" s="247"/>
      <c r="B27" s="245"/>
      <c r="C27" s="257"/>
      <c r="D27" s="49">
        <v>3</v>
      </c>
      <c r="E27" s="303"/>
      <c r="F27" s="49">
        <v>1</v>
      </c>
      <c r="G27" s="49"/>
      <c r="H27" s="49">
        <f t="shared" si="0"/>
        <v>1</v>
      </c>
      <c r="I27" s="47"/>
      <c r="J27" s="49" t="s">
        <v>66</v>
      </c>
      <c r="K27" s="71" t="s">
        <v>67</v>
      </c>
    </row>
    <row r="28" spans="1:11" ht="30" x14ac:dyDescent="0.25">
      <c r="A28" s="248"/>
      <c r="B28" s="244"/>
      <c r="C28" s="258"/>
      <c r="D28" s="49">
        <v>10</v>
      </c>
      <c r="E28" s="303"/>
      <c r="F28" s="49">
        <v>1</v>
      </c>
      <c r="G28" s="49"/>
      <c r="H28" s="49">
        <f t="shared" si="0"/>
        <v>1</v>
      </c>
      <c r="I28" s="47"/>
      <c r="J28" s="49" t="s">
        <v>68</v>
      </c>
      <c r="K28" s="71" t="s">
        <v>69</v>
      </c>
    </row>
    <row r="29" spans="1:11" ht="15" x14ac:dyDescent="0.25">
      <c r="A29" s="246">
        <v>5</v>
      </c>
      <c r="B29" s="243" t="s">
        <v>70</v>
      </c>
      <c r="C29" s="256" t="s">
        <v>71</v>
      </c>
      <c r="D29" s="47">
        <v>0</v>
      </c>
      <c r="E29" s="304">
        <v>5</v>
      </c>
      <c r="F29" s="47">
        <v>0</v>
      </c>
      <c r="G29" s="47"/>
      <c r="H29" s="49">
        <f t="shared" si="0"/>
        <v>0</v>
      </c>
      <c r="I29" s="47" t="s">
        <v>72</v>
      </c>
      <c r="J29" s="49" t="s">
        <v>73</v>
      </c>
      <c r="K29" s="71" t="s">
        <v>74</v>
      </c>
    </row>
    <row r="30" spans="1:11" ht="15" x14ac:dyDescent="0.25">
      <c r="A30" s="247"/>
      <c r="B30" s="245"/>
      <c r="C30" s="257"/>
      <c r="D30" s="47">
        <v>2</v>
      </c>
      <c r="E30" s="304"/>
      <c r="F30" s="47">
        <v>0</v>
      </c>
      <c r="G30" s="47"/>
      <c r="H30" s="49">
        <f t="shared" si="0"/>
        <v>0</v>
      </c>
      <c r="I30" s="86" t="s">
        <v>75</v>
      </c>
      <c r="J30" s="87" t="s">
        <v>76</v>
      </c>
      <c r="K30" s="85" t="s">
        <v>77</v>
      </c>
    </row>
    <row r="31" spans="1:11" ht="15" x14ac:dyDescent="0.25">
      <c r="A31" s="247"/>
      <c r="B31" s="245"/>
      <c r="C31" s="257"/>
      <c r="D31" s="47">
        <v>0</v>
      </c>
      <c r="E31" s="304"/>
      <c r="F31" s="47">
        <v>0</v>
      </c>
      <c r="G31" s="47"/>
      <c r="H31" s="49">
        <f t="shared" si="0"/>
        <v>0</v>
      </c>
      <c r="I31" s="47" t="s">
        <v>78</v>
      </c>
      <c r="J31" s="49" t="s">
        <v>79</v>
      </c>
      <c r="K31" s="71" t="s">
        <v>80</v>
      </c>
    </row>
    <row r="32" spans="1:11" ht="30" x14ac:dyDescent="0.25">
      <c r="A32" s="247"/>
      <c r="B32" s="245"/>
      <c r="C32" s="257"/>
      <c r="D32" s="81">
        <v>0</v>
      </c>
      <c r="E32" s="304"/>
      <c r="F32" s="47">
        <v>0</v>
      </c>
      <c r="G32" s="47"/>
      <c r="H32" s="47">
        <v>0</v>
      </c>
      <c r="I32" s="49" t="s">
        <v>81</v>
      </c>
      <c r="J32" s="49" t="s">
        <v>82</v>
      </c>
      <c r="K32" s="88" t="s">
        <v>119</v>
      </c>
    </row>
    <row r="33" spans="1:11" ht="15" x14ac:dyDescent="0.25">
      <c r="A33" s="247"/>
      <c r="B33" s="245"/>
      <c r="C33" s="257"/>
      <c r="D33" s="82">
        <v>0</v>
      </c>
      <c r="E33" s="304"/>
      <c r="F33" s="41">
        <v>1</v>
      </c>
      <c r="G33" s="41"/>
      <c r="H33" s="41">
        <v>1</v>
      </c>
      <c r="I33" s="42"/>
      <c r="J33" s="89" t="s">
        <v>84</v>
      </c>
      <c r="K33" s="90" t="s">
        <v>120</v>
      </c>
    </row>
    <row r="34" spans="1:11" ht="17.5" x14ac:dyDescent="0.25">
      <c r="A34" s="305" t="s">
        <v>86</v>
      </c>
      <c r="B34" s="305"/>
      <c r="C34" s="250"/>
      <c r="D34" s="54">
        <f>SUM(D3:D33)</f>
        <v>50</v>
      </c>
      <c r="E34" s="54">
        <f>SUM(E3:E33)</f>
        <v>80</v>
      </c>
      <c r="F34" s="54">
        <f>SUM(F3:F33)</f>
        <v>64</v>
      </c>
      <c r="G34" s="54">
        <f>SUM(G3:G33)</f>
        <v>9</v>
      </c>
      <c r="H34" s="54">
        <f>SUM(H3:H33)</f>
        <v>55</v>
      </c>
      <c r="I34" s="74">
        <v>16</v>
      </c>
      <c r="J34" s="10"/>
      <c r="K34" s="10"/>
    </row>
    <row r="37" spans="1:11" ht="21" x14ac:dyDescent="0.25">
      <c r="C37" s="56" t="s">
        <v>94</v>
      </c>
      <c r="D37" s="56">
        <f>E34</f>
        <v>80</v>
      </c>
      <c r="F37" s="62"/>
      <c r="G37" s="62"/>
      <c r="H37" s="62"/>
    </row>
    <row r="38" spans="1:11" ht="21" x14ac:dyDescent="0.25">
      <c r="C38" s="56" t="s">
        <v>95</v>
      </c>
      <c r="D38" s="56">
        <f>I34</f>
        <v>16</v>
      </c>
      <c r="F38" s="62"/>
      <c r="G38" s="62"/>
      <c r="H38" s="62"/>
    </row>
    <row r="39" spans="1:11" ht="21" x14ac:dyDescent="0.25">
      <c r="C39" s="56" t="s">
        <v>96</v>
      </c>
      <c r="D39" s="56">
        <f>G34</f>
        <v>9</v>
      </c>
      <c r="F39" s="62"/>
      <c r="G39" s="62"/>
      <c r="H39" s="62"/>
    </row>
    <row r="40" spans="1:11" ht="63" x14ac:dyDescent="0.25">
      <c r="C40" s="83" t="s">
        <v>8</v>
      </c>
      <c r="D40" s="58">
        <f>D37-D38-D39</f>
        <v>55</v>
      </c>
      <c r="F40" s="63"/>
      <c r="G40" s="63"/>
      <c r="H40" s="63"/>
    </row>
  </sheetData>
  <sheetProtection formatCells="0" insertHyperlinks="0" autoFilter="0"/>
  <mergeCells count="25">
    <mergeCell ref="A1:K1"/>
    <mergeCell ref="A34:C34"/>
    <mergeCell ref="A3:A11"/>
    <mergeCell ref="A12:A15"/>
    <mergeCell ref="A16:A25"/>
    <mergeCell ref="A26:A28"/>
    <mergeCell ref="A29:A33"/>
    <mergeCell ref="B3:B11"/>
    <mergeCell ref="B12:B15"/>
    <mergeCell ref="B16:B25"/>
    <mergeCell ref="B26:B28"/>
    <mergeCell ref="B29:B33"/>
    <mergeCell ref="C4:C11"/>
    <mergeCell ref="C13:C15"/>
    <mergeCell ref="C18:C22"/>
    <mergeCell ref="C26:C28"/>
    <mergeCell ref="F14:F15"/>
    <mergeCell ref="H14:H15"/>
    <mergeCell ref="C29:C33"/>
    <mergeCell ref="D3:D11"/>
    <mergeCell ref="E3:E11"/>
    <mergeCell ref="E12:E15"/>
    <mergeCell ref="E18:E22"/>
    <mergeCell ref="E26:E28"/>
    <mergeCell ref="E29:E33"/>
  </mergeCells>
  <phoneticPr fontId="34" type="noConversion"/>
  <pageMargins left="0.7" right="0.7" top="0.75" bottom="0.75" header="0.3" footer="0.3"/>
  <pageSetup paperSize="9" scale="85" orientation="landscape"/>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FF0000"/>
  </sheetPr>
  <dimension ref="A1:K38"/>
  <sheetViews>
    <sheetView zoomScale="70" zoomScaleNormal="70" workbookViewId="0">
      <pane xSplit="4" ySplit="1" topLeftCell="E5" activePane="bottomRight" state="frozen"/>
      <selection pane="topRight"/>
      <selection pane="bottomLeft"/>
      <selection pane="bottomRight" activeCell="F13" sqref="F13:F14"/>
    </sheetView>
  </sheetViews>
  <sheetFormatPr defaultColWidth="9" defaultRowHeight="14" x14ac:dyDescent="0.25"/>
  <cols>
    <col min="1" max="1" width="2.90625" customWidth="1"/>
    <col min="2" max="2" width="17.08984375" customWidth="1"/>
    <col min="3" max="3" width="30" customWidth="1"/>
    <col min="4" max="4" width="13.1796875" customWidth="1"/>
    <col min="5" max="6" width="15.90625" customWidth="1"/>
    <col min="7" max="7" width="9.54296875" customWidth="1"/>
    <col min="8" max="8" width="17.08984375" customWidth="1"/>
    <col min="9" max="9" width="10.7265625" customWidth="1"/>
    <col min="10" max="10" width="18.26953125" customWidth="1"/>
    <col min="11" max="11" width="79.1796875" customWidth="1"/>
  </cols>
  <sheetData>
    <row r="1" spans="1:11" ht="60" customHeight="1" x14ac:dyDescent="0.25">
      <c r="A1" s="44"/>
      <c r="B1" s="44" t="s">
        <v>91</v>
      </c>
      <c r="C1" s="45" t="s">
        <v>3</v>
      </c>
      <c r="D1" s="46" t="s">
        <v>5</v>
      </c>
      <c r="E1" s="46" t="s">
        <v>4</v>
      </c>
      <c r="F1" s="46" t="s">
        <v>6</v>
      </c>
      <c r="G1" s="46" t="s">
        <v>7</v>
      </c>
      <c r="H1" s="46" t="s">
        <v>121</v>
      </c>
      <c r="I1" s="44" t="s">
        <v>9</v>
      </c>
      <c r="J1" s="44" t="s">
        <v>10</v>
      </c>
      <c r="K1" s="44" t="s">
        <v>11</v>
      </c>
    </row>
    <row r="2" spans="1:11" s="43" customFormat="1" ht="30" x14ac:dyDescent="0.25">
      <c r="A2" s="304">
        <v>1</v>
      </c>
      <c r="B2" s="306" t="s">
        <v>12</v>
      </c>
      <c r="C2" s="48" t="s">
        <v>13</v>
      </c>
      <c r="D2" s="303">
        <v>10</v>
      </c>
      <c r="E2" s="49"/>
      <c r="F2" s="49"/>
      <c r="G2" s="49"/>
      <c r="H2" s="49">
        <f>F2-G2</f>
        <v>0</v>
      </c>
      <c r="I2" s="61" t="s">
        <v>14</v>
      </c>
      <c r="J2" s="64" t="s">
        <v>15</v>
      </c>
      <c r="K2" s="65" t="s">
        <v>116</v>
      </c>
    </row>
    <row r="3" spans="1:11" ht="30" x14ac:dyDescent="0.25">
      <c r="A3" s="304"/>
      <c r="B3" s="306"/>
      <c r="C3" s="256" t="s">
        <v>17</v>
      </c>
      <c r="D3" s="303"/>
      <c r="E3" s="49"/>
      <c r="F3" s="49"/>
      <c r="G3" s="49"/>
      <c r="H3" s="49">
        <f t="shared" ref="H3:H31" si="0">F3-G3</f>
        <v>0</v>
      </c>
      <c r="I3" s="47" t="s">
        <v>18</v>
      </c>
      <c r="J3" s="66" t="s">
        <v>19</v>
      </c>
      <c r="K3" s="67" t="s">
        <v>20</v>
      </c>
    </row>
    <row r="4" spans="1:11" ht="30" x14ac:dyDescent="0.25">
      <c r="A4" s="304"/>
      <c r="B4" s="306"/>
      <c r="C4" s="257"/>
      <c r="D4" s="303"/>
      <c r="E4" s="49"/>
      <c r="F4" s="49"/>
      <c r="G4" s="49"/>
      <c r="H4" s="49">
        <f t="shared" si="0"/>
        <v>0</v>
      </c>
      <c r="I4" s="47" t="s">
        <v>21</v>
      </c>
      <c r="J4" s="66" t="s">
        <v>19</v>
      </c>
      <c r="K4" s="67" t="s">
        <v>20</v>
      </c>
    </row>
    <row r="5" spans="1:11" ht="30" x14ac:dyDescent="0.25">
      <c r="A5" s="304"/>
      <c r="B5" s="306"/>
      <c r="C5" s="257"/>
      <c r="D5" s="303"/>
      <c r="E5" s="49">
        <v>7</v>
      </c>
      <c r="F5" s="59">
        <v>1</v>
      </c>
      <c r="G5" s="49">
        <v>1</v>
      </c>
      <c r="H5" s="49">
        <f t="shared" si="0"/>
        <v>0</v>
      </c>
      <c r="I5" s="59"/>
      <c r="J5" s="68" t="s">
        <v>19</v>
      </c>
      <c r="K5" s="69" t="s">
        <v>20</v>
      </c>
    </row>
    <row r="6" spans="1:11" ht="30" x14ac:dyDescent="0.25">
      <c r="A6" s="304"/>
      <c r="B6" s="306"/>
      <c r="C6" s="257"/>
      <c r="D6" s="303"/>
      <c r="E6" s="49">
        <v>0</v>
      </c>
      <c r="F6" s="59">
        <v>1</v>
      </c>
      <c r="G6" s="49"/>
      <c r="H6" s="49">
        <f t="shared" si="0"/>
        <v>1</v>
      </c>
      <c r="I6" s="59"/>
      <c r="J6" s="68" t="s">
        <v>19</v>
      </c>
      <c r="K6" s="70" t="s">
        <v>117</v>
      </c>
    </row>
    <row r="7" spans="1:11" ht="45" x14ac:dyDescent="0.25">
      <c r="A7" s="304"/>
      <c r="B7" s="306"/>
      <c r="C7" s="257"/>
      <c r="D7" s="303"/>
      <c r="E7" s="49">
        <v>0</v>
      </c>
      <c r="F7" s="59">
        <v>2</v>
      </c>
      <c r="G7" s="49"/>
      <c r="H7" s="49">
        <f t="shared" si="0"/>
        <v>2</v>
      </c>
      <c r="I7" s="59"/>
      <c r="J7" s="68" t="s">
        <v>19</v>
      </c>
      <c r="K7" s="70" t="s">
        <v>23</v>
      </c>
    </row>
    <row r="8" spans="1:11" ht="15" x14ac:dyDescent="0.25">
      <c r="A8" s="304"/>
      <c r="B8" s="306"/>
      <c r="C8" s="257"/>
      <c r="D8" s="303"/>
      <c r="E8" s="49">
        <v>1</v>
      </c>
      <c r="F8" s="59">
        <v>1</v>
      </c>
      <c r="G8" s="49"/>
      <c r="H8" s="49">
        <f t="shared" si="0"/>
        <v>1</v>
      </c>
      <c r="I8" s="59"/>
      <c r="J8" s="68" t="s">
        <v>19</v>
      </c>
      <c r="K8" s="69" t="s">
        <v>24</v>
      </c>
    </row>
    <row r="9" spans="1:11" ht="30" x14ac:dyDescent="0.25">
      <c r="A9" s="304"/>
      <c r="B9" s="306"/>
      <c r="C9" s="257"/>
      <c r="D9" s="303"/>
      <c r="E9" s="49">
        <v>2</v>
      </c>
      <c r="F9" s="59">
        <v>1</v>
      </c>
      <c r="G9" s="49"/>
      <c r="H9" s="49">
        <f t="shared" si="0"/>
        <v>1</v>
      </c>
      <c r="I9" s="59"/>
      <c r="J9" s="68" t="s">
        <v>19</v>
      </c>
      <c r="K9" s="69" t="s">
        <v>25</v>
      </c>
    </row>
    <row r="10" spans="1:11" ht="30" x14ac:dyDescent="0.25">
      <c r="A10" s="304"/>
      <c r="B10" s="306"/>
      <c r="C10" s="257"/>
      <c r="D10" s="303"/>
      <c r="E10" s="49">
        <v>2</v>
      </c>
      <c r="F10" s="60">
        <v>1</v>
      </c>
      <c r="G10" s="49"/>
      <c r="H10" s="49">
        <f t="shared" si="0"/>
        <v>1</v>
      </c>
      <c r="I10" s="60"/>
      <c r="J10" s="68" t="s">
        <v>19</v>
      </c>
      <c r="K10" s="69" t="s">
        <v>118</v>
      </c>
    </row>
    <row r="11" spans="1:11" s="43" customFormat="1" ht="15" x14ac:dyDescent="0.25">
      <c r="A11" s="304">
        <v>2</v>
      </c>
      <c r="B11" s="307" t="s">
        <v>27</v>
      </c>
      <c r="C11" s="48" t="s">
        <v>13</v>
      </c>
      <c r="D11" s="303">
        <v>13</v>
      </c>
      <c r="E11" s="49"/>
      <c r="F11" s="61"/>
      <c r="G11" s="49"/>
      <c r="H11" s="49">
        <f t="shared" si="0"/>
        <v>0</v>
      </c>
      <c r="I11" s="61" t="s">
        <v>28</v>
      </c>
      <c r="J11" s="64" t="s">
        <v>29</v>
      </c>
      <c r="K11" s="65" t="s">
        <v>30</v>
      </c>
    </row>
    <row r="12" spans="1:11" ht="15" x14ac:dyDescent="0.25">
      <c r="A12" s="304"/>
      <c r="B12" s="307"/>
      <c r="C12" s="310" t="s">
        <v>31</v>
      </c>
      <c r="D12" s="303"/>
      <c r="E12" s="49"/>
      <c r="F12" s="59"/>
      <c r="G12" s="49"/>
      <c r="H12" s="49">
        <f t="shared" si="0"/>
        <v>0</v>
      </c>
      <c r="I12" s="59" t="s">
        <v>32</v>
      </c>
      <c r="J12" s="68" t="s">
        <v>33</v>
      </c>
      <c r="K12" s="69" t="s">
        <v>34</v>
      </c>
    </row>
    <row r="13" spans="1:11" ht="15" x14ac:dyDescent="0.25">
      <c r="A13" s="304"/>
      <c r="B13" s="307"/>
      <c r="C13" s="311"/>
      <c r="D13" s="303"/>
      <c r="E13" s="49">
        <v>2</v>
      </c>
      <c r="F13" s="59">
        <v>6</v>
      </c>
      <c r="G13" s="49">
        <v>1</v>
      </c>
      <c r="H13" s="49">
        <f t="shared" si="0"/>
        <v>5</v>
      </c>
      <c r="I13" s="59"/>
      <c r="J13" s="68" t="s">
        <v>33</v>
      </c>
      <c r="K13" s="69" t="s">
        <v>122</v>
      </c>
    </row>
    <row r="14" spans="1:11" ht="29.5" customHeight="1" x14ac:dyDescent="0.25">
      <c r="A14" s="304"/>
      <c r="B14" s="307"/>
      <c r="C14" s="311"/>
      <c r="D14" s="303"/>
      <c r="E14" s="49">
        <v>2</v>
      </c>
      <c r="F14" s="59">
        <v>5</v>
      </c>
      <c r="G14" s="49"/>
      <c r="H14" s="49">
        <f t="shared" si="0"/>
        <v>5</v>
      </c>
      <c r="I14" s="59"/>
      <c r="J14" s="68" t="s">
        <v>33</v>
      </c>
      <c r="K14" s="69" t="s">
        <v>123</v>
      </c>
    </row>
    <row r="15" spans="1:11" s="43" customFormat="1" ht="15" x14ac:dyDescent="0.25">
      <c r="A15" s="246">
        <v>3</v>
      </c>
      <c r="B15" s="246" t="s">
        <v>37</v>
      </c>
      <c r="C15" s="48" t="s">
        <v>13</v>
      </c>
      <c r="D15" s="50">
        <v>1</v>
      </c>
      <c r="E15" s="50"/>
      <c r="F15" s="50"/>
      <c r="G15" s="50"/>
      <c r="H15" s="49">
        <f t="shared" si="0"/>
        <v>0</v>
      </c>
      <c r="I15" s="50" t="s">
        <v>38</v>
      </c>
      <c r="J15" s="64" t="s">
        <v>39</v>
      </c>
      <c r="K15" s="65" t="s">
        <v>40</v>
      </c>
    </row>
    <row r="16" spans="1:11" ht="15" x14ac:dyDescent="0.25">
      <c r="A16" s="247"/>
      <c r="B16" s="247"/>
      <c r="C16" s="51" t="s">
        <v>41</v>
      </c>
      <c r="D16" s="49">
        <v>1</v>
      </c>
      <c r="E16" s="49"/>
      <c r="F16" s="49"/>
      <c r="G16" s="49"/>
      <c r="H16" s="49">
        <f t="shared" si="0"/>
        <v>0</v>
      </c>
      <c r="I16" s="49" t="s">
        <v>42</v>
      </c>
      <c r="J16" s="66" t="s">
        <v>43</v>
      </c>
      <c r="K16" s="71" t="s">
        <v>44</v>
      </c>
    </row>
    <row r="17" spans="1:11" ht="15" x14ac:dyDescent="0.25">
      <c r="A17" s="247"/>
      <c r="B17" s="247"/>
      <c r="C17" s="311" t="s">
        <v>45</v>
      </c>
      <c r="D17" s="303">
        <v>20</v>
      </c>
      <c r="E17" s="49">
        <v>1</v>
      </c>
      <c r="F17" s="50">
        <v>3</v>
      </c>
      <c r="G17" s="50">
        <v>1</v>
      </c>
      <c r="H17" s="49">
        <f t="shared" si="0"/>
        <v>2</v>
      </c>
      <c r="I17" s="49" t="s">
        <v>46</v>
      </c>
      <c r="J17" s="66" t="s">
        <v>47</v>
      </c>
      <c r="K17" s="71" t="s">
        <v>48</v>
      </c>
    </row>
    <row r="18" spans="1:11" ht="30" x14ac:dyDescent="0.25">
      <c r="A18" s="247"/>
      <c r="B18" s="247"/>
      <c r="C18" s="311"/>
      <c r="D18" s="303"/>
      <c r="E18" s="49">
        <v>1</v>
      </c>
      <c r="F18" s="50">
        <v>4</v>
      </c>
      <c r="G18" s="49">
        <v>2</v>
      </c>
      <c r="H18" s="49">
        <f t="shared" si="0"/>
        <v>2</v>
      </c>
      <c r="I18" s="49" t="s">
        <v>49</v>
      </c>
      <c r="J18" s="66" t="s">
        <v>47</v>
      </c>
      <c r="K18" s="71" t="s">
        <v>50</v>
      </c>
    </row>
    <row r="19" spans="1:11" ht="15" x14ac:dyDescent="0.25">
      <c r="A19" s="247"/>
      <c r="B19" s="247"/>
      <c r="C19" s="311"/>
      <c r="D19" s="303"/>
      <c r="E19" s="49">
        <v>3</v>
      </c>
      <c r="F19" s="50">
        <v>7</v>
      </c>
      <c r="G19" s="49">
        <v>3</v>
      </c>
      <c r="H19" s="49">
        <f t="shared" si="0"/>
        <v>4</v>
      </c>
      <c r="I19" s="49"/>
      <c r="J19" s="66" t="s">
        <v>47</v>
      </c>
      <c r="K19" s="71" t="s">
        <v>51</v>
      </c>
    </row>
    <row r="20" spans="1:11" ht="15" x14ac:dyDescent="0.25">
      <c r="A20" s="247"/>
      <c r="B20" s="247"/>
      <c r="C20" s="311"/>
      <c r="D20" s="303"/>
      <c r="E20" s="49">
        <v>1</v>
      </c>
      <c r="F20" s="50">
        <v>1</v>
      </c>
      <c r="G20" s="49"/>
      <c r="H20" s="49">
        <f t="shared" si="0"/>
        <v>1</v>
      </c>
      <c r="I20" s="49"/>
      <c r="J20" s="66" t="s">
        <v>47</v>
      </c>
      <c r="K20" s="71" t="s">
        <v>52</v>
      </c>
    </row>
    <row r="21" spans="1:11" ht="15" x14ac:dyDescent="0.25">
      <c r="A21" s="247"/>
      <c r="B21" s="247"/>
      <c r="C21" s="311"/>
      <c r="D21" s="303"/>
      <c r="E21" s="49">
        <v>1</v>
      </c>
      <c r="F21" s="50">
        <v>2</v>
      </c>
      <c r="G21" s="49"/>
      <c r="H21" s="49">
        <f t="shared" si="0"/>
        <v>2</v>
      </c>
      <c r="I21" s="49"/>
      <c r="J21" s="66" t="s">
        <v>47</v>
      </c>
      <c r="K21" s="65" t="s">
        <v>53</v>
      </c>
    </row>
    <row r="22" spans="1:11" ht="30" x14ac:dyDescent="0.25">
      <c r="A22" s="247"/>
      <c r="B22" s="308"/>
      <c r="C22" s="52" t="s">
        <v>54</v>
      </c>
      <c r="D22" s="49">
        <v>12</v>
      </c>
      <c r="E22" s="49">
        <v>8</v>
      </c>
      <c r="F22" s="49">
        <v>11</v>
      </c>
      <c r="G22" s="49"/>
      <c r="H22" s="49">
        <f t="shared" si="0"/>
        <v>11</v>
      </c>
      <c r="I22" s="49" t="s">
        <v>55</v>
      </c>
      <c r="J22" s="66" t="s">
        <v>47</v>
      </c>
      <c r="K22" s="71" t="s">
        <v>56</v>
      </c>
    </row>
    <row r="23" spans="1:11" ht="15" x14ac:dyDescent="0.25">
      <c r="A23" s="247"/>
      <c r="B23" s="308"/>
      <c r="C23" s="52" t="s">
        <v>57</v>
      </c>
      <c r="D23" s="49">
        <v>1</v>
      </c>
      <c r="E23" s="49">
        <v>0</v>
      </c>
      <c r="F23" s="49">
        <v>1</v>
      </c>
      <c r="G23" s="49"/>
      <c r="H23" s="49">
        <f t="shared" si="0"/>
        <v>1</v>
      </c>
      <c r="I23" s="49"/>
      <c r="J23" s="66"/>
      <c r="K23" s="71"/>
    </row>
    <row r="24" spans="1:11" ht="15" x14ac:dyDescent="0.25">
      <c r="A24" s="248"/>
      <c r="B24" s="309"/>
      <c r="C24" s="52" t="s">
        <v>58</v>
      </c>
      <c r="D24" s="53">
        <v>5</v>
      </c>
      <c r="E24" s="53">
        <v>0</v>
      </c>
      <c r="F24" s="53">
        <v>5</v>
      </c>
      <c r="G24" s="53"/>
      <c r="H24" s="49">
        <f t="shared" si="0"/>
        <v>5</v>
      </c>
      <c r="I24" s="53"/>
      <c r="J24" s="72" t="s">
        <v>59</v>
      </c>
      <c r="K24" s="71" t="s">
        <v>60</v>
      </c>
    </row>
    <row r="25" spans="1:11" ht="15" x14ac:dyDescent="0.25">
      <c r="A25" s="246">
        <v>4</v>
      </c>
      <c r="B25" s="246" t="s">
        <v>61</v>
      </c>
      <c r="C25" s="311" t="s">
        <v>62</v>
      </c>
      <c r="D25" s="303">
        <v>3</v>
      </c>
      <c r="E25" s="49"/>
      <c r="F25" s="47"/>
      <c r="G25" s="49"/>
      <c r="H25" s="49">
        <f t="shared" si="0"/>
        <v>0</v>
      </c>
      <c r="I25" s="47" t="s">
        <v>63</v>
      </c>
      <c r="J25" s="72" t="s">
        <v>64</v>
      </c>
      <c r="K25" s="71" t="s">
        <v>65</v>
      </c>
    </row>
    <row r="26" spans="1:11" ht="15" x14ac:dyDescent="0.25">
      <c r="A26" s="247"/>
      <c r="B26" s="247"/>
      <c r="C26" s="311"/>
      <c r="D26" s="303"/>
      <c r="E26" s="49">
        <v>2</v>
      </c>
      <c r="F26" s="49">
        <v>1</v>
      </c>
      <c r="G26" s="49"/>
      <c r="H26" s="49">
        <f t="shared" si="0"/>
        <v>1</v>
      </c>
      <c r="I26" s="47"/>
      <c r="J26" s="72" t="s">
        <v>92</v>
      </c>
      <c r="K26" s="71" t="s">
        <v>67</v>
      </c>
    </row>
    <row r="27" spans="1:11" ht="15" x14ac:dyDescent="0.25">
      <c r="A27" s="248"/>
      <c r="B27" s="248"/>
      <c r="C27" s="312"/>
      <c r="D27" s="303"/>
      <c r="E27" s="49">
        <v>2</v>
      </c>
      <c r="F27" s="49">
        <v>1</v>
      </c>
      <c r="G27" s="49"/>
      <c r="H27" s="49">
        <f t="shared" si="0"/>
        <v>1</v>
      </c>
      <c r="I27" s="47"/>
      <c r="J27" s="72" t="s">
        <v>93</v>
      </c>
      <c r="K27" s="71" t="s">
        <v>69</v>
      </c>
    </row>
    <row r="28" spans="1:11" ht="15" x14ac:dyDescent="0.25">
      <c r="A28" s="246">
        <v>5</v>
      </c>
      <c r="B28" s="243" t="s">
        <v>70</v>
      </c>
      <c r="C28" s="310" t="s">
        <v>71</v>
      </c>
      <c r="D28" s="304">
        <v>5</v>
      </c>
      <c r="E28" s="47">
        <v>0</v>
      </c>
      <c r="F28" s="47">
        <v>0</v>
      </c>
      <c r="G28" s="47"/>
      <c r="H28" s="49">
        <f t="shared" si="0"/>
        <v>0</v>
      </c>
      <c r="I28" s="47" t="s">
        <v>72</v>
      </c>
      <c r="J28" s="72" t="s">
        <v>73</v>
      </c>
      <c r="K28" s="66" t="s">
        <v>74</v>
      </c>
    </row>
    <row r="29" spans="1:11" ht="15" x14ac:dyDescent="0.25">
      <c r="A29" s="247"/>
      <c r="B29" s="245"/>
      <c r="C29" s="311"/>
      <c r="D29" s="304"/>
      <c r="E29" s="47">
        <v>0</v>
      </c>
      <c r="F29" s="47">
        <v>0</v>
      </c>
      <c r="G29" s="47"/>
      <c r="H29" s="49">
        <f t="shared" si="0"/>
        <v>0</v>
      </c>
      <c r="I29" s="61" t="s">
        <v>75</v>
      </c>
      <c r="J29" s="73" t="s">
        <v>76</v>
      </c>
      <c r="K29" s="64" t="s">
        <v>77</v>
      </c>
    </row>
    <row r="30" spans="1:11" ht="15" x14ac:dyDescent="0.25">
      <c r="A30" s="247"/>
      <c r="B30" s="245"/>
      <c r="C30" s="311"/>
      <c r="D30" s="304"/>
      <c r="E30" s="47">
        <v>0</v>
      </c>
      <c r="F30" s="47">
        <v>0</v>
      </c>
      <c r="G30" s="47"/>
      <c r="H30" s="49">
        <f t="shared" si="0"/>
        <v>0</v>
      </c>
      <c r="I30" s="47" t="s">
        <v>78</v>
      </c>
      <c r="J30" s="72" t="s">
        <v>79</v>
      </c>
      <c r="K30" s="66" t="s">
        <v>124</v>
      </c>
    </row>
    <row r="31" spans="1:11" ht="15" x14ac:dyDescent="0.25">
      <c r="A31" s="247"/>
      <c r="B31" s="245"/>
      <c r="C31" s="311"/>
      <c r="D31" s="304"/>
      <c r="E31" s="47">
        <v>0</v>
      </c>
      <c r="F31" s="47">
        <v>0</v>
      </c>
      <c r="G31" s="47"/>
      <c r="H31" s="49">
        <f t="shared" si="0"/>
        <v>0</v>
      </c>
      <c r="I31" s="47" t="s">
        <v>81</v>
      </c>
      <c r="J31" s="72" t="s">
        <v>125</v>
      </c>
      <c r="K31" s="66" t="s">
        <v>126</v>
      </c>
    </row>
    <row r="32" spans="1:11" ht="17.5" x14ac:dyDescent="0.25">
      <c r="A32" s="305" t="s">
        <v>86</v>
      </c>
      <c r="B32" s="305"/>
      <c r="C32" s="250"/>
      <c r="D32" s="54">
        <f>SUM(D2:D31)</f>
        <v>71</v>
      </c>
      <c r="E32" s="54">
        <f>SUM(E2:E31)</f>
        <v>35</v>
      </c>
      <c r="F32" s="54">
        <f>SUM(F2:F31)</f>
        <v>54</v>
      </c>
      <c r="G32" s="54">
        <f>SUM(G2:G31)</f>
        <v>8</v>
      </c>
      <c r="H32" s="54">
        <f>SUM(H2:H31)</f>
        <v>46</v>
      </c>
      <c r="I32" s="74">
        <v>16</v>
      </c>
      <c r="J32" s="42"/>
      <c r="K32" s="42"/>
    </row>
    <row r="35" spans="3:8" ht="21" x14ac:dyDescent="0.25">
      <c r="C35" s="55" t="s">
        <v>94</v>
      </c>
      <c r="D35" s="56">
        <f>D32</f>
        <v>71</v>
      </c>
      <c r="E35" s="62"/>
      <c r="F35" s="62"/>
      <c r="G35" s="62"/>
      <c r="H35" s="62"/>
    </row>
    <row r="36" spans="3:8" ht="21" x14ac:dyDescent="0.25">
      <c r="C36" s="55" t="s">
        <v>95</v>
      </c>
      <c r="D36" s="56">
        <f>I32</f>
        <v>16</v>
      </c>
      <c r="E36" s="62"/>
      <c r="F36" s="62"/>
      <c r="G36" s="62"/>
      <c r="H36" s="62"/>
    </row>
    <row r="37" spans="3:8" ht="21" x14ac:dyDescent="0.25">
      <c r="C37" s="55" t="s">
        <v>96</v>
      </c>
      <c r="D37" s="56">
        <f>G32</f>
        <v>8</v>
      </c>
      <c r="E37" s="62"/>
      <c r="F37" s="62"/>
      <c r="G37" s="62"/>
      <c r="H37" s="62"/>
    </row>
    <row r="38" spans="3:8" ht="21" x14ac:dyDescent="0.25">
      <c r="C38" s="57" t="s">
        <v>127</v>
      </c>
      <c r="D38" s="58">
        <f>D35-D36-D37</f>
        <v>47</v>
      </c>
      <c r="E38" s="63"/>
      <c r="F38" s="63"/>
      <c r="G38" s="63"/>
      <c r="H38" s="63"/>
    </row>
  </sheetData>
  <sheetProtection formatCells="0" insertHyperlinks="0" autoFilter="0"/>
  <mergeCells count="21">
    <mergeCell ref="A32:C32"/>
    <mergeCell ref="A2:A10"/>
    <mergeCell ref="A11:A14"/>
    <mergeCell ref="A15:A24"/>
    <mergeCell ref="A25:A27"/>
    <mergeCell ref="A28:A31"/>
    <mergeCell ref="B2:B10"/>
    <mergeCell ref="B11:B14"/>
    <mergeCell ref="B15:B24"/>
    <mergeCell ref="B25:B27"/>
    <mergeCell ref="B28:B31"/>
    <mergeCell ref="C3:C10"/>
    <mergeCell ref="C12:C14"/>
    <mergeCell ref="C17:C21"/>
    <mergeCell ref="C25:C27"/>
    <mergeCell ref="C28:C31"/>
    <mergeCell ref="D2:D10"/>
    <mergeCell ref="D11:D14"/>
    <mergeCell ref="D17:D21"/>
    <mergeCell ref="D25:D27"/>
    <mergeCell ref="D28:D31"/>
  </mergeCells>
  <phoneticPr fontId="34" type="noConversion"/>
  <pageMargins left="0.7" right="0.7" top="0.75" bottom="0.75" header="0.3" footer="0.3"/>
  <pageSetup paperSize="9" orientation="portrait"/>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heetInterline xmlns="https://web.wps.cn/et/2018/main" xmlns:s="http://schemas.openxmlformats.org/spreadsheetml/2006/main">
  <interlineItem sheetStid="15" interlineOnOff="0" interlineColor="0"/>
  <interlineItem sheetStid="14" interlineOnOff="0" interlineColor="0"/>
  <interlineItem sheetStid="16" interlineOnOff="0" interlineColor="0"/>
  <interlineItem sheetStid="12" interlineOnOff="0" interlineColor="0"/>
  <interlineItem sheetStid="4" interlineOnOff="0" interlineColor="0"/>
  <interlineItem sheetStid="6" interlineOnOff="0" interlineColor="0"/>
  <interlineItem sheetStid="17" interlineOnOff="0" interlineColor="0"/>
  <interlineItem sheetStid="9" interlineOnOff="0" interlineColor="0"/>
  <interlineItem sheetStid="8" interlineOnOff="0" interlineColor="0"/>
  <interlineItem sheetStid="5" interlineOnOff="0" interlineColor="0"/>
  <interlineItem sheetStid="3" interlineOnOff="0" interlineColor="0"/>
  <interlineItem sheetStid="1" interlineOnOff="0" interlineColor="0"/>
  <interlineItem sheetStid="7" interlineOnOff="0" interlineColor="0"/>
  <interlineItem sheetStid="11" interlineOnOff="0" interlineColor="0"/>
  <interlineItem sheetStid="18" interlineOnOff="0" interlineColor="0"/>
</sheetInterline>
</file>

<file path=customXml/item2.xml><?xml version="1.0" encoding="utf-8"?>
<allowEditUser xmlns="https://web.wps.cn/et/2018/main" xmlns:s="http://schemas.openxmlformats.org/spreadsheetml/2006/main" hasInvisiblePropRange="0">
  <rangeList sheetStid="15" master=""/>
  <rangeList sheetStid="14" master=""/>
  <rangeList sheetStid="16" master=""/>
  <rangeList sheetStid="12" master=""/>
  <rangeList sheetStid="4" master=""/>
  <rangeList sheetStid="6" master=""/>
  <rangeList sheetStid="17" master=""/>
  <rangeList sheetStid="9" master=""/>
  <rangeList sheetStid="8" master=""/>
  <rangeList sheetStid="5" master=""/>
  <rangeList sheetStid="3" master=""/>
  <rangeList sheetStid="1" master=""/>
  <rangeList sheetStid="7" master=""/>
  <rangeList sheetStid="11" master=""/>
</allowEditUser>
</file>

<file path=customXml/item3.xml><?xml version="1.0" encoding="utf-8"?>
<comments xmlns="https://web.wps.cn/et/2018/main" xmlns:s="http://schemas.openxmlformats.org/spreadsheetml/2006/main">
  <commentList sheetStid="15">
    <comment s:ref="G6" rgbClr="FF0000">
      <item id="{6e16a729-9289-42dc-a539-211499075c7a}" isNormal="1">
        <s:text>
          <s:r>
            <s:t xml:space="preserve">40428:
张玄德</s:t>
          </s:r>
        </s:text>
      </item>
    </comment>
    <comment s:ref="G7" rgbClr="FF0000">
      <item id="{82df77e3-515a-4500-8abc-6dd6e639b647}" isNormal="1">
        <s:text>
          <s:r>
            <s:t xml:space="preserve">40428:
刘灿铭</s:t>
          </s:r>
        </s:text>
      </item>
    </comment>
    <comment s:ref="G14" rgbClr="FF0000">
      <item id="{eb8894e8-a43e-40ea-b47f-810d696c16ce}" isNormal="1">
        <s:text>
          <s:r>
            <s:t xml:space="preserve">40428:
包崇雷</s:t>
          </s:r>
        </s:text>
      </item>
    </comment>
    <comment s:ref="G18" rgbClr="FF0000">
      <item id="{71522b86-ac20-438c-a49f-706416b733a3}" isNormal="1">
        <s:text>
          <s:r>
            <s:t xml:space="preserve">40428:
王会琪</s:t>
          </s:r>
        </s:text>
      </item>
    </comment>
    <comment s:ref="G19" rgbClr="FF0000">
      <item id="{927bce0f-9cff-4a8f-9168-b9054fc02526}" isNormal="1">
        <s:text>
          <s:r>
            <s:t xml:space="preserve">40428:
崔向阳、张琛</s:t>
          </s:r>
        </s:text>
      </item>
    </comment>
    <comment s:ref="G20" rgbClr="FF0000">
      <item id="{59c580d5-1b83-4c99-a554-cfe6bdd038c5}" isNormal="1">
        <s:text>
          <s:r>
            <s:t xml:space="preserve">40428:
钱家亮、王胜云、刘畅</s:t>
          </s:r>
        </s:text>
      </item>
    </comment>
  </commentList>
  <commentList sheetStid="14">
    <comment s:ref="G6" rgbClr="FF0000">
      <item id="{6e2b133f-fca5-46ff-ac9e-aaff1c0902d0}" isNormal="1">
        <s:text>
          <s:r>
            <s:t xml:space="preserve">40428:
张玄德</s:t>
          </s:r>
        </s:text>
      </item>
    </comment>
    <comment s:ref="G7" rgbClr="FF0000">
      <item id="{2de762bd-8fe1-45a4-8f91-c6a97cf90318}" isNormal="1">
        <s:text>
          <s:r>
            <s:t xml:space="preserve">40428:
刘灿铭</s:t>
          </s:r>
        </s:text>
      </item>
    </comment>
    <comment s:ref="G14" rgbClr="FF0000">
      <item id="{7731ac16-eb07-4c3d-8743-71c2e4dda21d}" isNormal="1">
        <s:text>
          <s:r>
            <s:t xml:space="preserve">40428:
包崇雷</s:t>
          </s:r>
        </s:text>
      </item>
    </comment>
    <comment s:ref="G18" rgbClr="FF0000">
      <item id="{89766408-5a2e-471f-b9d5-dfa54d9bbeea}" isNormal="1">
        <s:text>
          <s:r>
            <s:t xml:space="preserve">40428:
王会琪</s:t>
          </s:r>
        </s:text>
      </item>
    </comment>
    <comment s:ref="G19" rgbClr="FF0000">
      <item id="{862dac6d-1cab-42f7-adb0-86d95555f866}" isNormal="1">
        <s:text>
          <s:r>
            <s:t xml:space="preserve">40428:
崔向阳、张琛</s:t>
          </s:r>
        </s:text>
      </item>
    </comment>
    <comment s:ref="G20" rgbClr="FF0000">
      <item id="{c9b925f2-b6a2-468c-8796-5722d98db558}" isNormal="1">
        <s:text>
          <s:r>
            <s:t xml:space="preserve">40428:
钱家亮、王胜云、刘畅</s:t>
          </s:r>
        </s:text>
      </item>
    </comment>
  </commentList>
  <commentList sheetStid="16">
    <comment s:ref="G9" rgbClr="FF0000">
      <item id="{989c631f-6e9e-48e6-9ce2-2323691f415c}" isNormal="1">
        <s:text>
          <s:r>
            <s:t xml:space="preserve">40428:
刘灿铭</s:t>
          </s:r>
        </s:text>
      </item>
    </comment>
    <comment s:ref="G10" rgbClr="FF0000">
      <item id="{53921527-9759-4b80-a5ed-df519b07bf5b}" isNormal="1">
        <s:text>
          <s:r>
            <s:t xml:space="preserve">40428:
顾兴勇</s:t>
          </s:r>
        </s:text>
      </item>
    </comment>
    <comment s:ref="G17" rgbClr="FF0000">
      <item id="{9ef7f57d-4464-4980-b396-b052e114aff2}" isNormal="1">
        <s:text>
          <s:r>
            <s:t xml:space="preserve">40428:
李志军</s:t>
          </s:r>
        </s:text>
      </item>
    </comment>
    <comment s:ref="G20" rgbClr="FF0000">
      <item id="{e1316762-cfa3-46cf-9273-ddef61c6ae6b}" isNormal="1">
        <s:text>
          <s:r>
            <s:t xml:space="preserve">40428:
朱成</s:t>
          </s:r>
        </s:text>
      </item>
    </comment>
    <comment s:ref="G21" rgbClr="FF0000">
      <item id="{e026c9cd-1c48-438e-9b0f-d11648b4101d}" isNormal="1">
        <s:text>
          <s:r>
            <s:t xml:space="preserve">40428:
史桂锋、张琛</s:t>
          </s:r>
        </s:text>
      </item>
    </comment>
    <comment s:ref="G22" rgbClr="FF0000">
      <item id="{fe0b8a4b-87e7-489e-a722-2c44a497e32c}" isNormal="1">
        <s:text>
          <s:r>
            <s:t xml:space="preserve">40428:
钱家亮、刘畅</s:t>
          </s:r>
        </s:text>
      </item>
    </comment>
    <comment s:ref="G23" rgbClr="FF0000">
      <item id="{abe1cc2d-18be-45af-8d10-f35fd3ee4dee}" isNormal="1">
        <s:text>
          <s:r>
            <s:t xml:space="preserve">40428:
高桢</s:t>
          </s:r>
        </s:text>
      </item>
    </comment>
  </commentList>
  <commentList sheetStid="12">
    <comment s:ref="G6" rgbClr="FF0000">
      <item id="{c712abb7-c27a-4bd5-bf4f-1638e776341f}" isNormal="1">
        <s:text>
          <s:r>
            <s:t xml:space="preserve">40428:
张玄德</s:t>
          </s:r>
        </s:text>
      </item>
    </comment>
    <comment s:ref="G7" rgbClr="FF0000">
      <item id="{83b72fe5-84e7-44ec-999f-f07dec22848c}" isNormal="1">
        <s:text>
          <s:r>
            <s:t xml:space="preserve">40428:
刘灿铭</s:t>
          </s:r>
        </s:text>
      </item>
    </comment>
    <comment s:ref="G14" rgbClr="FF0000">
      <item id="{ea4fb03c-9cf0-4377-af5b-a86cf55d159d}" isNormal="1">
        <s:text>
          <s:r>
            <s:t xml:space="preserve">40428:
包崇雷</s:t>
          </s:r>
        </s:text>
      </item>
    </comment>
    <comment s:ref="G18" rgbClr="FF0000">
      <item id="{32f24513-da1e-45ca-9d07-93dfdbe98d29}" isNormal="1">
        <s:text>
          <s:r>
            <s:t xml:space="preserve">40428:
王会琪</s:t>
          </s:r>
        </s:text>
      </item>
    </comment>
    <comment s:ref="G19" rgbClr="FF0000">
      <item id="{bb20ea98-71b4-43ef-a8bf-f83f918997be}" isNormal="1">
        <s:text>
          <s:r>
            <s:t xml:space="preserve">40428:
崔向阳、张琛</s:t>
          </s:r>
        </s:text>
      </item>
    </comment>
    <comment s:ref="G20" rgbClr="FF0000">
      <item id="{9db97caa-11a6-4c15-8e92-a1fac932cac0}" isNormal="1">
        <s:text>
          <s:r>
            <s:t xml:space="preserve">40428:
钱家亮、王胜云、刘畅</s:t>
          </s:r>
        </s:text>
      </item>
    </comment>
  </commentList>
  <commentList sheetStid="4">
    <comment s:ref="G5" rgbClr="FF0000">
      <item id="{29054193-a2f0-4170-9b76-961a56a27463}" isNormal="1">
        <s:text>
          <s:r>
            <s:t xml:space="preserve">40428:
张玄德</s:t>
          </s:r>
        </s:text>
      </item>
    </comment>
    <comment s:ref="G13" rgbClr="FF0000">
      <item id="{5452b309-ed65-4cd5-ab42-6c0acd17ead2}" isNormal="1">
        <s:text>
          <s:r>
            <s:t xml:space="preserve">40428:
包崇雷</s:t>
          </s:r>
        </s:text>
      </item>
    </comment>
    <comment s:ref="G17" rgbClr="FF0000">
      <item id="{81685b90-8274-4421-9004-fb1b8536352e}" isNormal="1">
        <s:text>
          <s:r>
            <s:t xml:space="preserve">40428:
王会琪</s:t>
          </s:r>
        </s:text>
      </item>
    </comment>
    <comment s:ref="G18" rgbClr="FF0000">
      <item id="{5085c333-b35e-4a5c-bf87-069f3c99a42e}" isNormal="1">
        <s:text>
          <s:r>
            <s:t xml:space="preserve">40428:
崔向阳、张琛</s:t>
          </s:r>
        </s:text>
      </item>
    </comment>
    <comment s:ref="G19" rgbClr="FF0000">
      <item id="{459d917b-eed0-4e04-80c6-195c2cae33e8}" isNormal="1">
        <s:text>
          <s:r>
            <s:t xml:space="preserve">40428:
钱家亮、王胜云、刘畅</s:t>
          </s:r>
        </s:text>
      </item>
    </comment>
  </commentList>
</comments>
</file>

<file path=customXml/item4.xml><?xml version="1.0" encoding="utf-8"?>
<pixelators xmlns="https://web.wps.cn/et/2018/main" xmlns:s="http://schemas.openxmlformats.org/spreadsheetml/2006/main">
  <pixelatorList sheetStid="15"/>
  <pixelatorList sheetStid="14"/>
  <pixelatorList sheetStid="16"/>
  <pixelatorList sheetStid="12"/>
  <pixelatorList sheetStid="4"/>
  <pixelatorList sheetStid="6"/>
  <pixelatorList sheetStid="17"/>
  <pixelatorList sheetStid="9"/>
  <pixelatorList sheetStid="8"/>
  <pixelatorList sheetStid="5"/>
  <pixelatorList sheetStid="3"/>
  <pixelatorList sheetStid="1"/>
  <pixelatorList sheetStid="7"/>
  <pixelatorList sheetStid="11"/>
  <pixelatorList sheetStid="18"/>
</pixelators>
</file>

<file path=customXml/item5.xml><?xml version="1.0" encoding="utf-8"?>
<mergeFile xmlns="https://web.wps.cn/et/2018/main" xmlns:s="http://schemas.openxmlformats.org/spreadsheetml/2006/main">
  <listFile/>
</mergeFile>
</file>

<file path=customXml/item6.xml><?xml version="1.0" encoding="utf-8"?>
<settings xmlns="https://web.wps.cn/et/2018/main" xmlns:s="http://schemas.openxmlformats.org/spreadsheetml/2006/main">
  <bookSettings>
    <isFilterShared>1</isFilterShared>
    <isAutoUpdatePaused>0</isAutoUpdatePaused>
    <filterType>conn</filterType>
  </bookSettings>
</settings>
</file>

<file path=customXml/itemProps1.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4</vt:i4>
      </vt:variant>
    </vt:vector>
  </HeadingPairs>
  <TitlesOfParts>
    <vt:vector size="19" baseType="lpstr">
      <vt:lpstr>需求汇总 (4)</vt:lpstr>
      <vt:lpstr>需求汇总 (3)</vt:lpstr>
      <vt:lpstr>Sheet1</vt:lpstr>
      <vt:lpstr>总体情况 (3)</vt:lpstr>
      <vt:lpstr>总体情况 (2)</vt:lpstr>
      <vt:lpstr>需求汇总 (9.16)</vt:lpstr>
      <vt:lpstr>需求汇总 (8.13)</vt:lpstr>
      <vt:lpstr>需求汇总 (2)</vt:lpstr>
      <vt:lpstr>需求汇总(原)</vt:lpstr>
      <vt:lpstr>待入职人员 (9.3）</vt:lpstr>
      <vt:lpstr>待入职人员 (8.13)</vt:lpstr>
      <vt:lpstr>待入职人员</vt:lpstr>
      <vt:lpstr>已发布岗位</vt:lpstr>
      <vt:lpstr>2021年度人员需求</vt:lpstr>
      <vt:lpstr>综合服务中心</vt:lpstr>
      <vt:lpstr>'需求汇总 (4)'!Print_Titles</vt:lpstr>
      <vt:lpstr>'需求汇总 (8.13)'!Print_Titles</vt:lpstr>
      <vt:lpstr>'需求汇总 (9.16)'!Print_Titles</vt:lpstr>
      <vt:lpstr>已发布岗位!Print_Titles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40428</cp:lastModifiedBy>
  <cp:lastPrinted>2021-08-06T11:31:00Z</cp:lastPrinted>
  <dcterms:created xsi:type="dcterms:W3CDTF">2021-02-26T11:07:00Z</dcterms:created>
  <dcterms:modified xsi:type="dcterms:W3CDTF">2021-10-08T05:59:45Z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